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85" activeTab="0"/>
  </bookViews>
  <sheets>
    <sheet name="довідка" sheetId="1" r:id="rId1"/>
  </sheets>
  <definedNames>
    <definedName name="Z_83696220_61F1_11D2_B370_00609733A099_.wvu.PrintTitles" localSheetId="0" hidden="1">'довідка'!$5:$6</definedName>
    <definedName name="В68">#REF!</definedName>
    <definedName name="_xlnm.Print_Titles" localSheetId="0">'довідка'!$5:$6</definedName>
    <definedName name="_xlnm.Print_Area" localSheetId="0">'довідка'!$B$1:$L$74</definedName>
  </definedNames>
  <calcPr fullCalcOnLoad="1"/>
</workbook>
</file>

<file path=xl/sharedStrings.xml><?xml version="1.0" encoding="utf-8"?>
<sst xmlns="http://schemas.openxmlformats.org/spreadsheetml/2006/main" count="73" uniqueCount="72">
  <si>
    <t xml:space="preserve"> </t>
  </si>
  <si>
    <t xml:space="preserve">  Довідка</t>
  </si>
  <si>
    <t>Найменування показника</t>
  </si>
  <si>
    <t>Податкові надходження</t>
  </si>
  <si>
    <t>Плата за землю</t>
  </si>
  <si>
    <t xml:space="preserve"> Неподаткові надходження</t>
  </si>
  <si>
    <t>Державне мито</t>
  </si>
  <si>
    <t xml:space="preserve">Адміністративні штрафи та інші санкції  </t>
  </si>
  <si>
    <t>Інші  надходження</t>
  </si>
  <si>
    <t>РАЗОМ ДОХОДІВ</t>
  </si>
  <si>
    <t>Всього доходів</t>
  </si>
  <si>
    <t>Спеціальний фонд</t>
  </si>
  <si>
    <t>Власні надходження бюджетних установ</t>
  </si>
  <si>
    <t>Субвенція</t>
  </si>
  <si>
    <t>Разом доходів (загальний і спеціальний фонд)</t>
  </si>
  <si>
    <t>Плата за оренду майнових комплексів, що у комунальній власності</t>
  </si>
  <si>
    <t>Місцеві податки і збори</t>
  </si>
  <si>
    <t>Податок з власників транспортних засобів</t>
  </si>
  <si>
    <t>% виконання до річного плану</t>
  </si>
  <si>
    <t>,</t>
  </si>
  <si>
    <t xml:space="preserve">Дотації вирівнювання, що одержуються з районних бюджетів </t>
  </si>
  <si>
    <t>Офіційні трансферти</t>
  </si>
  <si>
    <t>Відхилення  (+,-) до розрахункового плану міс. фінуправління</t>
  </si>
  <si>
    <t>% виконання до плану  міс. МФУ</t>
  </si>
  <si>
    <t>% виконання до плану  міс.ФУ</t>
  </si>
  <si>
    <t>Фіксований сільськогосподарський податок</t>
  </si>
  <si>
    <t>Відхилення (+,-) до річного плану</t>
  </si>
  <si>
    <t>Відхилення  (+,-) до розрахункового плану  міс. МФУ</t>
  </si>
  <si>
    <t>Інші субвенції</t>
  </si>
  <si>
    <t>Інші  субвенції</t>
  </si>
  <si>
    <t>Збір за спеціальне використання лісових ресурсів</t>
  </si>
  <si>
    <t>Уточнений план на 2011 рік</t>
  </si>
  <si>
    <t>Податок на прибуток підприємств</t>
  </si>
  <si>
    <t>Місцеві податки і збори, нараховані до 1 січня 2011 року</t>
  </si>
  <si>
    <t>Частина чистого прибутку (доходу) державних унітарних підприємств та їх об'єднань, що вилучаються до бюджету</t>
  </si>
  <si>
    <t>Адміністративні штрафи та інші санкції</t>
  </si>
  <si>
    <t>Реєстраційний збір за проведення державної реєстрації юридичнихосіб та фізичних осіб - підприємців</t>
  </si>
  <si>
    <t>Надходження від орендної плати за користування цілісних майнових комплексів та іншим державним майном</t>
  </si>
  <si>
    <t>Дотації</t>
  </si>
  <si>
    <t>Дотації вирівнюваня державного бюджету місцевим бюджетам</t>
  </si>
  <si>
    <t>Додаткова дотація з державного бюджету на вирівнювання фінансової забезпеченості місцевих бюджетів</t>
  </si>
  <si>
    <t>Субвенція з державного бюджету місцевим бюджетам на збереження середньої заробітньої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t>
  </si>
  <si>
    <t>Субвенція на проведення видатків місцевих бюджетів, що враховуються при визначенні обсягу міжбюджетних трансфертів</t>
  </si>
  <si>
    <t>Субвенція на проведення видатків місцевих бюджетів, що не враховуються при визначенні обсягу міжбюджетних трансфертів</t>
  </si>
  <si>
    <t>Екологічний податок</t>
  </si>
  <si>
    <t>Збір за забруднення навколишнього природного середовища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</si>
  <si>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діяльності</t>
  </si>
  <si>
    <t>Цільові фонди, утворені органами місцевого самоврядування</t>
  </si>
  <si>
    <t>про виконання  бюджету по доходах Мурованокуриловецького району</t>
  </si>
  <si>
    <t xml:space="preserve">Надходження від продажу земельних ділянок несільськогосподарського призначення до розмежування земель державної та комунальної власності </t>
  </si>
  <si>
    <t xml:space="preserve"> Начальник фінансового управління                                                                                                                                                       Г.М.Власова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</si>
  <si>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 тепло-, водопостачання і водовідведення, квартирної плати 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</si>
  <si>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</si>
  <si>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Доходи від операції з капіталом</t>
  </si>
  <si>
    <t>Збір за першу реєстрацію транспортного засобу</t>
  </si>
  <si>
    <t>Субвенція з державного бюджету місцевим бюджетам на фінансування програми - переможців Всеукраїнського конкурсу проектів та програм розвитку місцевого самоврядування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</si>
  <si>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 допомоги дітям</t>
  </si>
  <si>
    <t>Субвенція з інших бюджетів на виконання інвестиційних проектів</t>
  </si>
  <si>
    <t>Субвенція з держ бюдж місц бюдж на виплату держ соц доп на дітей-сиріт та дітей, позбав батьківс піклування, грош забезп батькам-вих. і прийомн батькам за надання соц послуг у дит сім типу та прийом сім`ях за принципу "гроші ходять за дитиною"</t>
  </si>
  <si>
    <t xml:space="preserve">Надходження коштів від відшкодування втрат сільськогосподарського та лісогосподарського виробництва </t>
  </si>
  <si>
    <t>Надходження від відчуження майна,яке належить АРК та майна,що знаходиться у комун власності територіальної громади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</si>
  <si>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</si>
  <si>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дердавного бюджету місцевим бюджетам на надання пільг з послуг зв`язку та інших передбачених законодавством пільг в тому числі компенксації втрати частини доходів у зв'язку з відміною податку з власників транспортних засобів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</si>
  <si>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</si>
  <si>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План на 7 місяців 2011р.МФУ</t>
  </si>
  <si>
    <t>План на 7 місяців фінансового управління</t>
  </si>
  <si>
    <t>станом на 01.08.2011 року</t>
  </si>
  <si>
    <t>Податок на доходи фізичних осіб</t>
  </si>
  <si>
    <t>Інші додаткові дотації</t>
  </si>
  <si>
    <t>Кошти, що надходять до районного бюджету</t>
  </si>
  <si>
    <t xml:space="preserve">Додаткова дотація з державного бюджету місцевим бюджетам на забезпечення виплат пов'язананих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сітки </t>
  </si>
  <si>
    <t>Фактично надійшло станом на 01.08.2011 року</t>
  </si>
</sst>
</file>

<file path=xl/styles.xml><?xml version="1.0" encoding="utf-8"?>
<styleSheet xmlns="http://schemas.openxmlformats.org/spreadsheetml/2006/main">
  <numFmts count="5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;[Red]#,##0"/>
    <numFmt numFmtId="189" formatCode="00"/>
    <numFmt numFmtId="190" formatCode="000000"/>
    <numFmt numFmtId="191" formatCode="#,##0_ ;[Red]\-#,##0\ "/>
    <numFmt numFmtId="192" formatCode="0.0"/>
    <numFmt numFmtId="193" formatCode="0."/>
    <numFmt numFmtId="194" formatCode="000"/>
    <numFmt numFmtId="195" formatCode="#,##0.0"/>
    <numFmt numFmtId="196" formatCode="#,##0\ &quot;F&quot;;\-#,##0\ &quot;F&quot;"/>
    <numFmt numFmtId="197" formatCode="#,##0\ &quot;F&quot;;[Red]\-#,##0\ &quot;F&quot;"/>
    <numFmt numFmtId="198" formatCode="#,##0.00\ &quot;F&quot;;\-#,##0.00\ &quot;F&quot;"/>
    <numFmt numFmtId="199" formatCode="#,##0.00\ &quot;F&quot;;[Red]\-#,##0.00\ &quot;F&quot;"/>
    <numFmt numFmtId="200" formatCode="_-* #,##0\ &quot;F&quot;_-;\-* #,##0\ &quot;F&quot;_-;_-* &quot;-&quot;\ &quot;F&quot;_-;_-@_-"/>
    <numFmt numFmtId="201" formatCode="_-* #,##0\ _F_-;\-* #,##0\ _F_-;_-* &quot;-&quot;\ _F_-;_-@_-"/>
    <numFmt numFmtId="202" formatCode="_-* #,##0.00\ &quot;F&quot;_-;\-* #,##0.00\ &quot;F&quot;_-;_-* &quot;-&quot;??\ &quot;F&quot;_-;_-@_-"/>
    <numFmt numFmtId="203" formatCode="_-* #,##0.00\ _F_-;\-* #,##0.00\ _F_-;_-* &quot;-&quot;??\ _F_-;_-@_-"/>
    <numFmt numFmtId="204" formatCode="0.000000"/>
    <numFmt numFmtId="205" formatCode="0.00000"/>
    <numFmt numFmtId="206" formatCode="0.0000"/>
    <numFmt numFmtId="207" formatCode="0.000"/>
    <numFmt numFmtId="208" formatCode="0.0000000"/>
  </numFmts>
  <fonts count="3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Times New Roman Cyr"/>
      <family val="0"/>
    </font>
    <font>
      <u val="single"/>
      <sz val="7.5"/>
      <color indexed="12"/>
      <name val="Arial Cyr"/>
      <family val="0"/>
    </font>
    <font>
      <u val="single"/>
      <sz val="5"/>
      <color indexed="36"/>
      <name val="Arial Cyr"/>
      <family val="0"/>
    </font>
    <font>
      <b/>
      <sz val="16"/>
      <name val="Arial"/>
      <family val="2"/>
    </font>
    <font>
      <sz val="16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12"/>
      <name val="Times New Roman"/>
      <family val="1"/>
    </font>
    <font>
      <b/>
      <i/>
      <sz val="24"/>
      <name val="Times New Roman"/>
      <family val="1"/>
    </font>
    <font>
      <b/>
      <i/>
      <sz val="22"/>
      <name val="Times New Roman"/>
      <family val="1"/>
    </font>
    <font>
      <b/>
      <i/>
      <sz val="18"/>
      <name val="Times New Roman"/>
      <family val="1"/>
    </font>
    <font>
      <sz val="12"/>
      <name val="Times New Roman"/>
      <family val="1"/>
    </font>
    <font>
      <i/>
      <sz val="24"/>
      <color indexed="21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27"/>
      <name val="Times New Roman"/>
      <family val="1"/>
    </font>
    <font>
      <b/>
      <sz val="22"/>
      <name val="Times New Roman"/>
      <family val="1"/>
    </font>
    <font>
      <b/>
      <sz val="36"/>
      <name val="Times New Roman"/>
      <family val="1"/>
    </font>
    <font>
      <sz val="36"/>
      <name val="Times New Roman"/>
      <family val="1"/>
    </font>
    <font>
      <b/>
      <sz val="40"/>
      <name val="Times New Roman"/>
      <family val="1"/>
    </font>
    <font>
      <b/>
      <sz val="39"/>
      <name val="Times New Roman"/>
      <family val="1"/>
    </font>
    <font>
      <b/>
      <i/>
      <sz val="40"/>
      <name val="Times New Roman"/>
      <family val="1"/>
    </font>
    <font>
      <sz val="38"/>
      <name val="Times New Roman"/>
      <family val="1"/>
    </font>
    <font>
      <b/>
      <sz val="38"/>
      <name val="Times New Roman"/>
      <family val="1"/>
    </font>
    <font>
      <b/>
      <sz val="37"/>
      <name val="Times New Roman"/>
      <family val="1"/>
    </font>
    <font>
      <b/>
      <i/>
      <sz val="37"/>
      <name val="Times New Roman"/>
      <family val="1"/>
    </font>
    <font>
      <sz val="32"/>
      <name val="Times New Roman"/>
      <family val="1"/>
    </font>
    <font>
      <b/>
      <sz val="3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18" applyFont="1" applyFill="1" applyProtection="1">
      <alignment/>
      <protection/>
    </xf>
    <xf numFmtId="0" fontId="7" fillId="0" borderId="0" xfId="18" applyFont="1" applyFill="1" applyProtection="1">
      <alignment/>
      <protection/>
    </xf>
    <xf numFmtId="0" fontId="8" fillId="0" borderId="0" xfId="18" applyFont="1" applyFill="1" applyAlignment="1" applyProtection="1">
      <alignment horizontal="centerContinuous"/>
      <protection/>
    </xf>
    <xf numFmtId="0" fontId="8" fillId="0" borderId="0" xfId="18" applyFont="1" applyFill="1" applyProtection="1">
      <alignment/>
      <protection/>
    </xf>
    <xf numFmtId="0" fontId="11" fillId="0" borderId="0" xfId="18" applyFont="1" applyFill="1" applyProtection="1">
      <alignment/>
      <protection/>
    </xf>
    <xf numFmtId="0" fontId="12" fillId="0" borderId="0" xfId="18" applyFont="1" applyFill="1" applyAlignment="1" applyProtection="1">
      <alignment horizontal="centerContinuous" vertical="center"/>
      <protection/>
    </xf>
    <xf numFmtId="0" fontId="13" fillId="0" borderId="0" xfId="18" applyFont="1" applyFill="1" applyAlignment="1" applyProtection="1">
      <alignment horizontal="centerContinuous" vertical="center"/>
      <protection/>
    </xf>
    <xf numFmtId="0" fontId="14" fillId="0" borderId="0" xfId="18" applyFont="1" applyFill="1" applyAlignment="1" applyProtection="1">
      <alignment horizontal="centerContinuous" vertical="center"/>
      <protection/>
    </xf>
    <xf numFmtId="0" fontId="11" fillId="0" borderId="0" xfId="19" applyFont="1" applyFill="1" applyAlignment="1">
      <alignment horizontal="center"/>
      <protection/>
    </xf>
    <xf numFmtId="0" fontId="15" fillId="0" borderId="0" xfId="18" applyFont="1" applyFill="1" applyProtection="1">
      <alignment/>
      <protection/>
    </xf>
    <xf numFmtId="0" fontId="16" fillId="0" borderId="0" xfId="18" applyFont="1" applyFill="1" applyAlignment="1" applyProtection="1">
      <alignment horizontal="centerContinuous" vertical="center"/>
      <protection/>
    </xf>
    <xf numFmtId="0" fontId="9" fillId="0" borderId="0" xfId="0" applyFont="1" applyFill="1" applyAlignment="1">
      <alignment/>
    </xf>
    <xf numFmtId="0" fontId="17" fillId="0" borderId="0" xfId="18" applyFont="1" applyFill="1" applyProtection="1">
      <alignment/>
      <protection/>
    </xf>
    <xf numFmtId="0" fontId="15" fillId="0" borderId="0" xfId="18" applyFont="1" applyFill="1" applyBorder="1" applyProtection="1">
      <alignment/>
      <protection/>
    </xf>
    <xf numFmtId="0" fontId="20" fillId="0" borderId="0" xfId="18" applyFont="1" applyFill="1" applyProtection="1">
      <alignment/>
      <protection/>
    </xf>
    <xf numFmtId="0" fontId="10" fillId="0" borderId="0" xfId="18" applyFont="1" applyFill="1" applyAlignment="1" applyProtection="1">
      <alignment horizontal="centerContinuous" vertical="center"/>
      <protection/>
    </xf>
    <xf numFmtId="0" fontId="21" fillId="0" borderId="0" xfId="18" applyFont="1" applyFill="1" applyAlignment="1" applyProtection="1">
      <alignment horizontal="centerContinuous" vertical="center"/>
      <protection/>
    </xf>
    <xf numFmtId="0" fontId="18" fillId="0" borderId="0" xfId="18" applyFont="1" applyFill="1" applyAlignment="1" applyProtection="1">
      <alignment horizontal="centerContinuous" vertical="center"/>
      <protection/>
    </xf>
    <xf numFmtId="0" fontId="19" fillId="0" borderId="0" xfId="18" applyFont="1" applyFill="1" applyProtection="1">
      <alignment/>
      <protection/>
    </xf>
    <xf numFmtId="0" fontId="12" fillId="0" borderId="0" xfId="18" applyFont="1" applyFill="1" applyAlignment="1" applyProtection="1">
      <alignment horizontal="centerContinuous" vertical="center" wrapText="1"/>
      <protection locked="0"/>
    </xf>
    <xf numFmtId="0" fontId="13" fillId="0" borderId="0" xfId="18" applyFont="1" applyFill="1" applyAlignment="1" applyProtection="1">
      <alignment horizontal="centerContinuous" vertical="center" wrapText="1"/>
      <protection locked="0"/>
    </xf>
    <xf numFmtId="0" fontId="14" fillId="0" borderId="0" xfId="18" applyFont="1" applyFill="1" applyAlignment="1" applyProtection="1">
      <alignment horizontal="centerContinuous" vertical="center" wrapText="1"/>
      <protection locked="0"/>
    </xf>
    <xf numFmtId="0" fontId="22" fillId="0" borderId="0" xfId="18" applyFont="1" applyFill="1" applyAlignment="1" applyProtection="1">
      <alignment horizontal="centerContinuous" vertical="center"/>
      <protection/>
    </xf>
    <xf numFmtId="0" fontId="23" fillId="0" borderId="0" xfId="18" applyFont="1" applyFill="1" applyProtection="1">
      <alignment/>
      <protection/>
    </xf>
    <xf numFmtId="0" fontId="22" fillId="0" borderId="1" xfId="18" applyFont="1" applyFill="1" applyBorder="1" applyAlignment="1" applyProtection="1">
      <alignment horizontal="center" vertical="center" wrapText="1"/>
      <protection/>
    </xf>
    <xf numFmtId="0" fontId="22" fillId="0" borderId="0" xfId="18" applyFont="1" applyFill="1" applyProtection="1">
      <alignment/>
      <protection/>
    </xf>
    <xf numFmtId="195" fontId="23" fillId="0" borderId="0" xfId="18" applyNumberFormat="1" applyFont="1" applyFill="1" applyBorder="1" applyProtection="1">
      <alignment/>
      <protection/>
    </xf>
    <xf numFmtId="192" fontId="22" fillId="0" borderId="1" xfId="18" applyNumberFormat="1" applyFont="1" applyFill="1" applyBorder="1" applyAlignment="1" applyProtection="1">
      <alignment horizontal="right"/>
      <protection/>
    </xf>
    <xf numFmtId="195" fontId="22" fillId="0" borderId="0" xfId="18" applyNumberFormat="1" applyFont="1" applyFill="1" applyBorder="1" applyProtection="1">
      <alignment/>
      <protection/>
    </xf>
    <xf numFmtId="0" fontId="23" fillId="0" borderId="1" xfId="18" applyFont="1" applyFill="1" applyBorder="1" applyAlignment="1" applyProtection="1">
      <alignment horizontal="left" vertical="center" wrapText="1"/>
      <protection/>
    </xf>
    <xf numFmtId="192" fontId="23" fillId="0" borderId="1" xfId="18" applyNumberFormat="1" applyFont="1" applyFill="1" applyBorder="1" applyAlignment="1" applyProtection="1">
      <alignment horizontal="right" wrapText="1"/>
      <protection/>
    </xf>
    <xf numFmtId="192" fontId="23" fillId="0" borderId="1" xfId="18" applyNumberFormat="1" applyFont="1" applyFill="1" applyBorder="1" applyAlignment="1" applyProtection="1">
      <alignment horizontal="right"/>
      <protection/>
    </xf>
    <xf numFmtId="0" fontId="23" fillId="0" borderId="1" xfId="18" applyFont="1" applyFill="1" applyBorder="1" applyAlignment="1" applyProtection="1">
      <alignment horizontal="center" vertical="center" wrapText="1"/>
      <protection/>
    </xf>
    <xf numFmtId="192" fontId="23" fillId="0" borderId="1" xfId="18" applyNumberFormat="1" applyFont="1" applyFill="1" applyBorder="1" applyAlignment="1" applyProtection="1">
      <alignment horizontal="right"/>
      <protection locked="0"/>
    </xf>
    <xf numFmtId="195" fontId="23" fillId="0" borderId="0" xfId="18" applyNumberFormat="1" applyFont="1" applyFill="1" applyBorder="1" applyAlignment="1" applyProtection="1">
      <alignment horizontal="right"/>
      <protection/>
    </xf>
    <xf numFmtId="192" fontId="22" fillId="0" borderId="1" xfId="18" applyNumberFormat="1" applyFont="1" applyFill="1" applyBorder="1" applyAlignment="1" applyProtection="1">
      <alignment horizontal="right" wrapText="1"/>
      <protection/>
    </xf>
    <xf numFmtId="0" fontId="23" fillId="0" borderId="1" xfId="0" applyFont="1" applyBorder="1" applyAlignment="1">
      <alignment vertical="top" wrapText="1"/>
    </xf>
    <xf numFmtId="0" fontId="23" fillId="0" borderId="1" xfId="0" applyFont="1" applyBorder="1" applyAlignment="1">
      <alignment wrapText="1"/>
    </xf>
    <xf numFmtId="192" fontId="23" fillId="0" borderId="1" xfId="0" applyNumberFormat="1" applyFont="1" applyBorder="1" applyAlignment="1">
      <alignment horizontal="right" wrapText="1"/>
    </xf>
    <xf numFmtId="0" fontId="23" fillId="0" borderId="1" xfId="18" applyFont="1" applyFill="1" applyBorder="1" applyAlignment="1" applyProtection="1">
      <alignment vertical="center" wrapText="1"/>
      <protection/>
    </xf>
    <xf numFmtId="192" fontId="23" fillId="0" borderId="1" xfId="0" applyNumberFormat="1" applyFont="1" applyBorder="1" applyAlignment="1">
      <alignment wrapText="1"/>
    </xf>
    <xf numFmtId="195" fontId="22" fillId="0" borderId="0" xfId="18" applyNumberFormat="1" applyFont="1" applyFill="1" applyBorder="1" applyAlignment="1" applyProtection="1">
      <alignment horizontal="right"/>
      <protection/>
    </xf>
    <xf numFmtId="0" fontId="22" fillId="0" borderId="0" xfId="0" applyFont="1" applyFill="1" applyAlignment="1" applyProtection="1">
      <alignment vertical="center"/>
      <protection/>
    </xf>
    <xf numFmtId="195" fontId="23" fillId="0" borderId="0" xfId="0" applyNumberFormat="1" applyFont="1" applyFill="1" applyAlignment="1" applyProtection="1">
      <alignment horizontal="right"/>
      <protection/>
    </xf>
    <xf numFmtId="195" fontId="23" fillId="0" borderId="0" xfId="18" applyNumberFormat="1" applyFont="1" applyFill="1" applyProtection="1">
      <alignment/>
      <protection/>
    </xf>
    <xf numFmtId="0" fontId="23" fillId="0" borderId="0" xfId="0" applyFont="1" applyFill="1" applyAlignment="1">
      <alignment/>
    </xf>
    <xf numFmtId="0" fontId="24" fillId="0" borderId="1" xfId="18" applyFont="1" applyFill="1" applyBorder="1" applyAlignment="1" applyProtection="1">
      <alignment horizontal="center" vertical="center" wrapText="1"/>
      <protection/>
    </xf>
    <xf numFmtId="0" fontId="25" fillId="0" borderId="1" xfId="18" applyFont="1" applyFill="1" applyBorder="1" applyAlignment="1" applyProtection="1">
      <alignment horizontal="center" vertical="center" wrapText="1"/>
      <protection/>
    </xf>
    <xf numFmtId="0" fontId="25" fillId="0" borderId="0" xfId="18" applyFont="1" applyFill="1" applyProtection="1">
      <alignment/>
      <protection/>
    </xf>
    <xf numFmtId="0" fontId="24" fillId="0" borderId="0" xfId="18" applyFont="1" applyFill="1" applyProtection="1">
      <alignment/>
      <protection/>
    </xf>
    <xf numFmtId="192" fontId="26" fillId="0" borderId="1" xfId="18" applyNumberFormat="1" applyFont="1" applyFill="1" applyBorder="1" applyAlignment="1" applyProtection="1">
      <alignment horizontal="right"/>
      <protection locked="0"/>
    </xf>
    <xf numFmtId="192" fontId="24" fillId="0" borderId="1" xfId="18" applyNumberFormat="1" applyFont="1" applyFill="1" applyBorder="1" applyAlignment="1" applyProtection="1">
      <alignment horizontal="right"/>
      <protection/>
    </xf>
    <xf numFmtId="195" fontId="24" fillId="0" borderId="0" xfId="18" applyNumberFormat="1" applyFont="1" applyFill="1" applyBorder="1" applyProtection="1">
      <alignment/>
      <protection/>
    </xf>
    <xf numFmtId="0" fontId="27" fillId="0" borderId="0" xfId="18" applyFont="1" applyFill="1" applyProtection="1">
      <alignment/>
      <protection/>
    </xf>
    <xf numFmtId="0" fontId="28" fillId="0" borderId="1" xfId="18" applyFont="1" applyFill="1" applyBorder="1" applyAlignment="1" applyProtection="1">
      <alignment horizontal="center" vertical="center" wrapText="1"/>
      <protection/>
    </xf>
    <xf numFmtId="192" fontId="28" fillId="0" borderId="1" xfId="18" applyNumberFormat="1" applyFont="1" applyFill="1" applyBorder="1" applyAlignment="1" applyProtection="1">
      <alignment horizontal="right" wrapText="1"/>
      <protection/>
    </xf>
    <xf numFmtId="192" fontId="28" fillId="0" borderId="1" xfId="18" applyNumberFormat="1" applyFont="1" applyFill="1" applyBorder="1" applyAlignment="1" applyProtection="1">
      <alignment horizontal="right"/>
      <protection/>
    </xf>
    <xf numFmtId="195" fontId="27" fillId="0" borderId="0" xfId="18" applyNumberFormat="1" applyFont="1" applyFill="1" applyBorder="1" applyProtection="1">
      <alignment/>
      <protection/>
    </xf>
    <xf numFmtId="0" fontId="29" fillId="0" borderId="0" xfId="18" applyFont="1" applyFill="1" applyProtection="1">
      <alignment/>
      <protection/>
    </xf>
    <xf numFmtId="0" fontId="29" fillId="0" borderId="1" xfId="18" applyFont="1" applyFill="1" applyBorder="1" applyAlignment="1" applyProtection="1">
      <alignment horizontal="left" vertical="center" wrapText="1"/>
      <protection/>
    </xf>
    <xf numFmtId="192" fontId="30" fillId="0" borderId="1" xfId="18" applyNumberFormat="1" applyFont="1" applyFill="1" applyBorder="1" applyAlignment="1" applyProtection="1">
      <alignment horizontal="right"/>
      <protection locked="0"/>
    </xf>
    <xf numFmtId="195" fontId="29" fillId="0" borderId="0" xfId="18" applyNumberFormat="1" applyFont="1" applyFill="1" applyBorder="1" applyProtection="1">
      <alignment/>
      <protection/>
    </xf>
    <xf numFmtId="192" fontId="26" fillId="0" borderId="1" xfId="18" applyNumberFormat="1" applyFont="1" applyFill="1" applyBorder="1" applyAlignment="1" applyProtection="1">
      <alignment horizontal="right"/>
      <protection/>
    </xf>
    <xf numFmtId="192" fontId="25" fillId="0" borderId="1" xfId="18" applyNumberFormat="1" applyFont="1" applyFill="1" applyBorder="1" applyAlignment="1" applyProtection="1">
      <alignment horizontal="right"/>
      <protection/>
    </xf>
    <xf numFmtId="195" fontId="25" fillId="0" borderId="0" xfId="18" applyNumberFormat="1" applyFont="1" applyFill="1" applyBorder="1" applyAlignment="1" applyProtection="1">
      <alignment horizontal="right"/>
      <protection/>
    </xf>
    <xf numFmtId="0" fontId="22" fillId="0" borderId="0" xfId="18" applyFont="1" applyFill="1" applyAlignment="1" applyProtection="1">
      <alignment horizontal="centerContinuous" vertical="center" wrapText="1"/>
      <protection locked="0"/>
    </xf>
    <xf numFmtId="0" fontId="28" fillId="0" borderId="1" xfId="18" applyFont="1" applyFill="1" applyBorder="1" applyAlignment="1" applyProtection="1">
      <alignment horizontal="left" vertical="center" wrapText="1"/>
      <protection/>
    </xf>
    <xf numFmtId="0" fontId="22" fillId="0" borderId="1" xfId="18" applyFont="1" applyFill="1" applyBorder="1" applyAlignment="1" applyProtection="1">
      <alignment horizontal="left" vertical="center" wrapText="1"/>
      <protection/>
    </xf>
    <xf numFmtId="0" fontId="31" fillId="0" borderId="0" xfId="18" applyFont="1" applyFill="1" applyProtection="1">
      <alignment/>
      <protection/>
    </xf>
    <xf numFmtId="49" fontId="32" fillId="0" borderId="1" xfId="18" applyNumberFormat="1" applyFont="1" applyFill="1" applyBorder="1" applyAlignment="1" applyProtection="1">
      <alignment horizontal="center" vertical="center" wrapText="1"/>
      <protection/>
    </xf>
    <xf numFmtId="0" fontId="32" fillId="0" borderId="1" xfId="18" applyFont="1" applyFill="1" applyBorder="1" applyAlignment="1" applyProtection="1">
      <alignment horizontal="center" vertical="center" wrapText="1"/>
      <protection/>
    </xf>
    <xf numFmtId="188" fontId="32" fillId="0" borderId="1" xfId="18" applyNumberFormat="1" applyFont="1" applyFill="1" applyBorder="1" applyAlignment="1" applyProtection="1">
      <alignment horizontal="center" vertical="center" wrapText="1"/>
      <protection/>
    </xf>
    <xf numFmtId="0" fontId="32" fillId="0" borderId="1" xfId="18" applyFont="1" applyFill="1" applyBorder="1" applyAlignment="1" applyProtection="1">
      <alignment horizontal="centerContinuous" vertical="center" wrapText="1"/>
      <protection/>
    </xf>
    <xf numFmtId="0" fontId="32" fillId="0" borderId="0" xfId="18" applyFont="1" applyFill="1" applyProtection="1">
      <alignment/>
      <protection/>
    </xf>
    <xf numFmtId="0" fontId="32" fillId="0" borderId="0" xfId="18" applyFont="1" applyFill="1" applyBorder="1" applyAlignment="1" applyProtection="1">
      <alignment horizontal="centerContinuous" vertical="justify"/>
      <protection/>
    </xf>
    <xf numFmtId="192" fontId="24" fillId="0" borderId="1" xfId="18" applyNumberFormat="1" applyFont="1" applyFill="1" applyBorder="1" applyAlignment="1" applyProtection="1">
      <alignment horizontal="right" vertical="center"/>
      <protection/>
    </xf>
    <xf numFmtId="0" fontId="24" fillId="0" borderId="0" xfId="18" applyFont="1" applyFill="1" applyAlignment="1" applyProtection="1">
      <alignment vertical="center"/>
      <protection/>
    </xf>
    <xf numFmtId="195" fontId="24" fillId="0" borderId="0" xfId="18" applyNumberFormat="1" applyFont="1" applyFill="1" applyBorder="1" applyAlignment="1" applyProtection="1">
      <alignment horizontal="right" vertical="center"/>
      <protection/>
    </xf>
    <xf numFmtId="192" fontId="22" fillId="0" borderId="1" xfId="18" applyNumberFormat="1" applyFont="1" applyFill="1" applyBorder="1" applyAlignment="1" applyProtection="1">
      <alignment horizontal="right"/>
      <protection locked="0"/>
    </xf>
    <xf numFmtId="0" fontId="23" fillId="0" borderId="0" xfId="18" applyFont="1" applyFill="1" applyAlignment="1" applyProtection="1">
      <alignment vertical="center"/>
      <protection/>
    </xf>
    <xf numFmtId="0" fontId="22" fillId="0" borderId="2" xfId="0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Гиперссылка" xfId="15"/>
    <cellStyle name="Currency" xfId="16"/>
    <cellStyle name="Currency [0]" xfId="17"/>
    <cellStyle name="Обычный_ZV1PIV98" xfId="18"/>
    <cellStyle name="Обычный_Додаток 5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50"/>
  <sheetViews>
    <sheetView tabSelected="1" view="pageBreakPreview" zoomScale="40" zoomScaleNormal="40" zoomScaleSheetLayoutView="40" workbookViewId="0" topLeftCell="B1">
      <pane xSplit="1" ySplit="6" topLeftCell="C45" activePane="bottomRight" state="frozen"/>
      <selection pane="topLeft" activeCell="B1" sqref="B1"/>
      <selection pane="topRight" activeCell="C1" sqref="C1"/>
      <selection pane="bottomLeft" activeCell="B8" sqref="B8"/>
      <selection pane="bottomRight" activeCell="C48" sqref="C48"/>
    </sheetView>
  </sheetViews>
  <sheetFormatPr defaultColWidth="9.00390625" defaultRowHeight="12.75"/>
  <cols>
    <col min="1" max="1" width="0.12890625" style="1" hidden="1" customWidth="1"/>
    <col min="2" max="2" width="195.625" style="4" customWidth="1"/>
    <col min="3" max="3" width="40.75390625" style="4" customWidth="1"/>
    <col min="4" max="4" width="42.375" style="4" customWidth="1"/>
    <col min="5" max="5" width="42.75390625" style="4" customWidth="1"/>
    <col min="6" max="6" width="37.25390625" style="4" customWidth="1"/>
    <col min="7" max="7" width="38.125" style="4" customWidth="1"/>
    <col min="8" max="8" width="42.625" style="4" customWidth="1"/>
    <col min="9" max="9" width="46.625" style="4" customWidth="1"/>
    <col min="10" max="10" width="32.875" style="4" customWidth="1"/>
    <col min="11" max="11" width="40.875" style="4" customWidth="1"/>
    <col min="12" max="12" width="36.00390625" style="4" customWidth="1"/>
    <col min="13" max="17" width="23.75390625" style="1" customWidth="1"/>
    <col min="18" max="16384" width="8.875" style="1" customWidth="1"/>
  </cols>
  <sheetData>
    <row r="1" spans="2:12" ht="66.75" customHeight="1">
      <c r="B1" s="2"/>
      <c r="C1" s="2"/>
      <c r="D1" s="2"/>
      <c r="E1" s="2"/>
      <c r="F1" s="2"/>
      <c r="G1" s="2"/>
      <c r="H1" s="3" t="s">
        <v>0</v>
      </c>
      <c r="I1" s="3"/>
      <c r="J1" s="3"/>
      <c r="K1" s="3"/>
      <c r="L1" s="3"/>
    </row>
    <row r="2" spans="2:12" s="15" customFormat="1" ht="34.5" customHeight="1">
      <c r="B2" s="23" t="s">
        <v>1</v>
      </c>
      <c r="C2" s="16"/>
      <c r="D2" s="17"/>
      <c r="E2" s="17"/>
      <c r="F2" s="17"/>
      <c r="G2" s="17"/>
      <c r="H2" s="16"/>
      <c r="I2" s="18"/>
      <c r="J2" s="18"/>
      <c r="K2" s="18"/>
      <c r="L2" s="18"/>
    </row>
    <row r="3" spans="2:12" s="19" customFormat="1" ht="48" customHeight="1">
      <c r="B3" s="66" t="s">
        <v>48</v>
      </c>
      <c r="C3" s="20"/>
      <c r="D3" s="21"/>
      <c r="E3" s="21"/>
      <c r="F3" s="21"/>
      <c r="G3" s="21"/>
      <c r="H3" s="20"/>
      <c r="I3" s="22"/>
      <c r="J3" s="22"/>
      <c r="K3" s="22"/>
      <c r="L3" s="22"/>
    </row>
    <row r="4" spans="2:17" s="5" customFormat="1" ht="39" customHeight="1">
      <c r="B4" s="23" t="s">
        <v>66</v>
      </c>
      <c r="C4" s="6"/>
      <c r="D4" s="7"/>
      <c r="E4" s="7"/>
      <c r="F4" s="7"/>
      <c r="G4" s="7"/>
      <c r="H4" s="6"/>
      <c r="I4" s="8"/>
      <c r="J4" s="8"/>
      <c r="K4" s="8"/>
      <c r="L4" s="8"/>
      <c r="M4" s="9"/>
      <c r="N4" s="9"/>
      <c r="O4" s="9"/>
      <c r="P4" s="9"/>
      <c r="Q4" s="9"/>
    </row>
    <row r="5" spans="2:19" s="10" customFormat="1" ht="27.75" customHeight="1">
      <c r="B5" s="11"/>
      <c r="C5" s="11"/>
      <c r="D5" s="11"/>
      <c r="E5" s="11"/>
      <c r="F5" s="11"/>
      <c r="G5" s="11"/>
      <c r="H5" s="12"/>
      <c r="I5" s="13"/>
      <c r="J5" s="13"/>
      <c r="K5" s="13"/>
      <c r="L5" s="13"/>
      <c r="R5" s="14"/>
      <c r="S5" s="14"/>
    </row>
    <row r="6" spans="2:17" s="69" customFormat="1" ht="203.25" customHeight="1">
      <c r="B6" s="70" t="s">
        <v>2</v>
      </c>
      <c r="C6" s="70" t="s">
        <v>31</v>
      </c>
      <c r="D6" s="71" t="s">
        <v>64</v>
      </c>
      <c r="E6" s="70" t="s">
        <v>65</v>
      </c>
      <c r="F6" s="72" t="s">
        <v>71</v>
      </c>
      <c r="G6" s="71" t="s">
        <v>26</v>
      </c>
      <c r="H6" s="71" t="s">
        <v>27</v>
      </c>
      <c r="I6" s="71" t="s">
        <v>22</v>
      </c>
      <c r="J6" s="73" t="s">
        <v>18</v>
      </c>
      <c r="K6" s="73" t="s">
        <v>23</v>
      </c>
      <c r="L6" s="73" t="s">
        <v>24</v>
      </c>
      <c r="M6" s="74"/>
      <c r="N6" s="75"/>
      <c r="O6" s="75"/>
      <c r="P6" s="75"/>
      <c r="Q6" s="75"/>
    </row>
    <row r="7" spans="2:17" s="26" customFormat="1" ht="45.75" customHeight="1">
      <c r="B7" s="47" t="s">
        <v>3</v>
      </c>
      <c r="C7" s="28">
        <f>SUM(C8:C14)</f>
        <v>13336.599999999999</v>
      </c>
      <c r="D7" s="28">
        <f>C7/12*7</f>
        <v>7779.6833333333325</v>
      </c>
      <c r="E7" s="28">
        <f>SUM(E8:E14)</f>
        <v>6538.299999999999</v>
      </c>
      <c r="F7" s="28">
        <f>SUM(F8:F14)</f>
        <v>7413</v>
      </c>
      <c r="G7" s="28">
        <f aca="true" t="shared" si="0" ref="G7:G30">F7-C7</f>
        <v>-5923.5999999999985</v>
      </c>
      <c r="H7" s="28">
        <f>F7-D7</f>
        <v>-366.6833333333325</v>
      </c>
      <c r="I7" s="28">
        <f aca="true" t="shared" si="1" ref="I7:I33">F7-E7</f>
        <v>874.7000000000007</v>
      </c>
      <c r="J7" s="28">
        <f>F7/C7*100</f>
        <v>55.58388194892252</v>
      </c>
      <c r="K7" s="28">
        <f>F7/D7*100</f>
        <v>95.28665476958146</v>
      </c>
      <c r="L7" s="28">
        <f>F7/E7*100</f>
        <v>113.37809522352906</v>
      </c>
      <c r="N7" s="29"/>
      <c r="O7" s="29"/>
      <c r="P7" s="29"/>
      <c r="Q7" s="29"/>
    </row>
    <row r="8" spans="1:17" s="24" customFormat="1" ht="43.5" customHeight="1">
      <c r="A8" s="24">
        <v>0</v>
      </c>
      <c r="B8" s="30" t="s">
        <v>67</v>
      </c>
      <c r="C8" s="31">
        <v>10147.9</v>
      </c>
      <c r="D8" s="28">
        <f aca="true" t="shared" si="2" ref="D8:D25">C8/12*7</f>
        <v>5919.608333333334</v>
      </c>
      <c r="E8" s="31">
        <v>4875.2</v>
      </c>
      <c r="F8" s="32">
        <v>5072</v>
      </c>
      <c r="G8" s="32">
        <f t="shared" si="0"/>
        <v>-5075.9</v>
      </c>
      <c r="H8" s="32">
        <f>F8-D8</f>
        <v>-847.6083333333336</v>
      </c>
      <c r="I8" s="32">
        <f t="shared" si="1"/>
        <v>196.80000000000018</v>
      </c>
      <c r="J8" s="32">
        <f aca="true" t="shared" si="3" ref="J8:J42">F8/C8*100</f>
        <v>49.980784201657485</v>
      </c>
      <c r="K8" s="32">
        <f>F8/D8*100</f>
        <v>85.68134434569853</v>
      </c>
      <c r="L8" s="32">
        <f aca="true" t="shared" si="4" ref="L8:L42">F8/E8*100</f>
        <v>104.03675746636037</v>
      </c>
      <c r="N8" s="27"/>
      <c r="O8" s="27"/>
      <c r="P8" s="27"/>
      <c r="Q8" s="27"/>
    </row>
    <row r="9" spans="2:17" s="24" customFormat="1" ht="42" customHeight="1">
      <c r="B9" s="30" t="s">
        <v>32</v>
      </c>
      <c r="C9" s="31">
        <v>11.9</v>
      </c>
      <c r="D9" s="28">
        <f t="shared" si="2"/>
        <v>6.941666666666666</v>
      </c>
      <c r="E9" s="31">
        <v>5.7</v>
      </c>
      <c r="F9" s="32">
        <v>13.2</v>
      </c>
      <c r="G9" s="32">
        <f t="shared" si="0"/>
        <v>1.299999999999999</v>
      </c>
      <c r="H9" s="32">
        <f>F9-D9</f>
        <v>6.258333333333333</v>
      </c>
      <c r="I9" s="32">
        <f t="shared" si="1"/>
        <v>7.499999999999999</v>
      </c>
      <c r="J9" s="32">
        <f>F9/C9*100</f>
        <v>110.92436974789915</v>
      </c>
      <c r="K9" s="32">
        <f>F9/D9*100</f>
        <v>190.15606242496997</v>
      </c>
      <c r="L9" s="32">
        <f>F9/E9*100</f>
        <v>231.578947368421</v>
      </c>
      <c r="N9" s="27"/>
      <c r="O9" s="27"/>
      <c r="P9" s="27"/>
      <c r="Q9" s="27"/>
    </row>
    <row r="10" spans="2:17" s="24" customFormat="1" ht="42" customHeight="1">
      <c r="B10" s="30" t="s">
        <v>30</v>
      </c>
      <c r="C10" s="31">
        <v>0</v>
      </c>
      <c r="D10" s="28">
        <f t="shared" si="2"/>
        <v>0</v>
      </c>
      <c r="E10" s="31">
        <v>0</v>
      </c>
      <c r="F10" s="32">
        <v>18.7</v>
      </c>
      <c r="G10" s="32">
        <f t="shared" si="0"/>
        <v>18.7</v>
      </c>
      <c r="H10" s="32">
        <f>F10-D10</f>
        <v>18.7</v>
      </c>
      <c r="I10" s="32">
        <f t="shared" si="1"/>
        <v>18.7</v>
      </c>
      <c r="J10" s="32" t="e">
        <f>F10/C10*100</f>
        <v>#DIV/0!</v>
      </c>
      <c r="K10" s="32" t="e">
        <f>F10/D10*100</f>
        <v>#DIV/0!</v>
      </c>
      <c r="L10" s="32" t="e">
        <f>F10/E10*100</f>
        <v>#DIV/0!</v>
      </c>
      <c r="N10" s="27"/>
      <c r="O10" s="27"/>
      <c r="P10" s="27"/>
      <c r="Q10" s="27"/>
    </row>
    <row r="11" spans="2:17" s="24" customFormat="1" ht="40.5" customHeight="1">
      <c r="B11" s="30" t="s">
        <v>4</v>
      </c>
      <c r="C11" s="31">
        <v>2939.3</v>
      </c>
      <c r="D11" s="28">
        <f t="shared" si="2"/>
        <v>1714.591666666667</v>
      </c>
      <c r="E11" s="31">
        <v>1556.4</v>
      </c>
      <c r="F11" s="32">
        <v>2194.4</v>
      </c>
      <c r="G11" s="32">
        <f t="shared" si="0"/>
        <v>-744.9000000000001</v>
      </c>
      <c r="H11" s="32">
        <f aca="true" t="shared" si="5" ref="H11:H42">F11-D11</f>
        <v>479.80833333333317</v>
      </c>
      <c r="I11" s="32">
        <f t="shared" si="1"/>
        <v>638</v>
      </c>
      <c r="J11" s="32">
        <f t="shared" si="3"/>
        <v>74.65723131357807</v>
      </c>
      <c r="K11" s="32">
        <f aca="true" t="shared" si="6" ref="K11:K42">F11/D11*100</f>
        <v>127.98382510899096</v>
      </c>
      <c r="L11" s="32">
        <f t="shared" si="4"/>
        <v>140.99203289642765</v>
      </c>
      <c r="N11" s="27"/>
      <c r="O11" s="27"/>
      <c r="P11" s="27"/>
      <c r="Q11" s="27"/>
    </row>
    <row r="12" spans="2:17" s="24" customFormat="1" ht="40.5" customHeight="1">
      <c r="B12" s="30" t="s">
        <v>33</v>
      </c>
      <c r="C12" s="31">
        <v>0</v>
      </c>
      <c r="D12" s="28">
        <f t="shared" si="2"/>
        <v>0</v>
      </c>
      <c r="E12" s="31">
        <v>0</v>
      </c>
      <c r="F12" s="32">
        <v>3.8</v>
      </c>
      <c r="G12" s="32">
        <f t="shared" si="0"/>
        <v>3.8</v>
      </c>
      <c r="H12" s="32">
        <f t="shared" si="5"/>
        <v>3.8</v>
      </c>
      <c r="I12" s="32">
        <f t="shared" si="1"/>
        <v>3.8</v>
      </c>
      <c r="J12" s="32" t="e">
        <f t="shared" si="3"/>
        <v>#DIV/0!</v>
      </c>
      <c r="K12" s="32" t="e">
        <f t="shared" si="6"/>
        <v>#DIV/0!</v>
      </c>
      <c r="L12" s="32" t="e">
        <f t="shared" si="4"/>
        <v>#DIV/0!</v>
      </c>
      <c r="N12" s="27"/>
      <c r="O12" s="27"/>
      <c r="P12" s="27"/>
      <c r="Q12" s="27"/>
    </row>
    <row r="13" spans="2:17" s="24" customFormat="1" ht="45" customHeight="1">
      <c r="B13" s="30" t="s">
        <v>16</v>
      </c>
      <c r="C13" s="31">
        <v>60.7</v>
      </c>
      <c r="D13" s="28">
        <f t="shared" si="2"/>
        <v>35.40833333333333</v>
      </c>
      <c r="E13" s="31">
        <v>34.2</v>
      </c>
      <c r="F13" s="32">
        <v>51.1</v>
      </c>
      <c r="G13" s="32">
        <f t="shared" si="0"/>
        <v>-9.600000000000001</v>
      </c>
      <c r="H13" s="32">
        <f t="shared" si="5"/>
        <v>15.69166666666667</v>
      </c>
      <c r="I13" s="32">
        <f t="shared" si="1"/>
        <v>16.9</v>
      </c>
      <c r="J13" s="32">
        <f t="shared" si="3"/>
        <v>84.1845140032949</v>
      </c>
      <c r="K13" s="32">
        <f t="shared" si="6"/>
        <v>144.3163097199341</v>
      </c>
      <c r="L13" s="32">
        <f t="shared" si="4"/>
        <v>149.41520467836256</v>
      </c>
      <c r="N13" s="27"/>
      <c r="O13" s="27"/>
      <c r="P13" s="27"/>
      <c r="Q13" s="27"/>
    </row>
    <row r="14" spans="2:17" s="24" customFormat="1" ht="49.5" customHeight="1">
      <c r="B14" s="30" t="s">
        <v>25</v>
      </c>
      <c r="C14" s="31">
        <v>176.8</v>
      </c>
      <c r="D14" s="28">
        <f t="shared" si="2"/>
        <v>103.13333333333334</v>
      </c>
      <c r="E14" s="31">
        <v>66.8</v>
      </c>
      <c r="F14" s="32">
        <v>59.8</v>
      </c>
      <c r="G14" s="32">
        <f t="shared" si="0"/>
        <v>-117.00000000000001</v>
      </c>
      <c r="H14" s="32">
        <f t="shared" si="5"/>
        <v>-43.33333333333334</v>
      </c>
      <c r="I14" s="32">
        <f t="shared" si="1"/>
        <v>-7</v>
      </c>
      <c r="J14" s="32">
        <f t="shared" si="3"/>
        <v>33.8235294117647</v>
      </c>
      <c r="K14" s="32">
        <f t="shared" si="6"/>
        <v>57.98319327731092</v>
      </c>
      <c r="L14" s="32">
        <f t="shared" si="4"/>
        <v>89.52095808383234</v>
      </c>
      <c r="N14" s="27"/>
      <c r="O14" s="27"/>
      <c r="P14" s="27"/>
      <c r="Q14" s="27"/>
    </row>
    <row r="15" spans="2:31" s="24" customFormat="1" ht="40.5" customHeight="1">
      <c r="B15" s="47" t="s">
        <v>5</v>
      </c>
      <c r="C15" s="28">
        <f>C17+C18+C19+C20+C21+C23</f>
        <v>159.5</v>
      </c>
      <c r="D15" s="28">
        <f t="shared" si="2"/>
        <v>93.04166666666666</v>
      </c>
      <c r="E15" s="28">
        <f>E17+E18+E19+E20+E21+E23</f>
        <v>89.1</v>
      </c>
      <c r="F15" s="28">
        <f>F17+F18+F19+F20+F21+F23</f>
        <v>136.1</v>
      </c>
      <c r="G15" s="32">
        <f t="shared" si="0"/>
        <v>-23.400000000000006</v>
      </c>
      <c r="H15" s="28">
        <f>F15-D15</f>
        <v>43.05833333333334</v>
      </c>
      <c r="I15" s="28">
        <f t="shared" si="1"/>
        <v>47</v>
      </c>
      <c r="J15" s="28">
        <f>F15/C15*100</f>
        <v>85.32915360501568</v>
      </c>
      <c r="K15" s="28">
        <f>F15/D15*100</f>
        <v>146.27854903716974</v>
      </c>
      <c r="L15" s="28">
        <f>F15/E15*100</f>
        <v>152.74971941638609</v>
      </c>
      <c r="M15" s="26"/>
      <c r="N15" s="29"/>
      <c r="O15" s="29"/>
      <c r="P15" s="29"/>
      <c r="Q15" s="29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2:17" s="24" customFormat="1" ht="18.75" customHeight="1" hidden="1">
      <c r="B16" s="33" t="s">
        <v>15</v>
      </c>
      <c r="C16" s="32"/>
      <c r="D16" s="28">
        <f t="shared" si="2"/>
        <v>0</v>
      </c>
      <c r="E16" s="32"/>
      <c r="F16" s="32"/>
      <c r="G16" s="32">
        <f t="shared" si="0"/>
        <v>0</v>
      </c>
      <c r="H16" s="32">
        <f t="shared" si="5"/>
        <v>0</v>
      </c>
      <c r="I16" s="32">
        <f t="shared" si="1"/>
        <v>0</v>
      </c>
      <c r="J16" s="32" t="e">
        <f t="shared" si="3"/>
        <v>#DIV/0!</v>
      </c>
      <c r="K16" s="32" t="e">
        <f t="shared" si="6"/>
        <v>#DIV/0!</v>
      </c>
      <c r="L16" s="32" t="e">
        <f t="shared" si="4"/>
        <v>#DIV/0!</v>
      </c>
      <c r="N16" s="27"/>
      <c r="O16" s="27"/>
      <c r="P16" s="27"/>
      <c r="Q16" s="27"/>
    </row>
    <row r="17" spans="2:17" s="24" customFormat="1" ht="86.25" customHeight="1">
      <c r="B17" s="30" t="s">
        <v>34</v>
      </c>
      <c r="C17" s="32">
        <v>0</v>
      </c>
      <c r="D17" s="28">
        <f t="shared" si="2"/>
        <v>0</v>
      </c>
      <c r="E17" s="32">
        <v>0</v>
      </c>
      <c r="F17" s="32">
        <v>0.2</v>
      </c>
      <c r="G17" s="32">
        <f t="shared" si="0"/>
        <v>0.2</v>
      </c>
      <c r="H17" s="32">
        <f>F17-D17</f>
        <v>0.2</v>
      </c>
      <c r="I17" s="32">
        <f t="shared" si="1"/>
        <v>0.2</v>
      </c>
      <c r="J17" s="32" t="e">
        <f>F17/C17*100</f>
        <v>#DIV/0!</v>
      </c>
      <c r="K17" s="32" t="e">
        <f>F17/D17*100</f>
        <v>#DIV/0!</v>
      </c>
      <c r="L17" s="32" t="e">
        <f>F17/E17*100</f>
        <v>#DIV/0!</v>
      </c>
      <c r="N17" s="27"/>
      <c r="O17" s="27"/>
      <c r="P17" s="27"/>
      <c r="Q17" s="27"/>
    </row>
    <row r="18" spans="2:17" s="24" customFormat="1" ht="45" customHeight="1">
      <c r="B18" s="30" t="s">
        <v>35</v>
      </c>
      <c r="C18" s="32">
        <v>4</v>
      </c>
      <c r="D18" s="28">
        <f t="shared" si="2"/>
        <v>2.333333333333333</v>
      </c>
      <c r="E18" s="32">
        <v>2.1</v>
      </c>
      <c r="F18" s="32">
        <v>5.1</v>
      </c>
      <c r="G18" s="32">
        <f t="shared" si="0"/>
        <v>1.0999999999999996</v>
      </c>
      <c r="H18" s="32">
        <f>F18-D18</f>
        <v>2.7666666666666666</v>
      </c>
      <c r="I18" s="32">
        <f t="shared" si="1"/>
        <v>2.9999999999999996</v>
      </c>
      <c r="J18" s="32">
        <f>F18/C18*100</f>
        <v>127.49999999999999</v>
      </c>
      <c r="K18" s="32">
        <f>F18/D18*100</f>
        <v>218.57142857142858</v>
      </c>
      <c r="L18" s="32">
        <f>F18/E18*100</f>
        <v>242.85714285714283</v>
      </c>
      <c r="N18" s="27"/>
      <c r="O18" s="27"/>
      <c r="P18" s="27"/>
      <c r="Q18" s="27"/>
    </row>
    <row r="19" spans="2:17" s="24" customFormat="1" ht="87" customHeight="1">
      <c r="B19" s="30" t="s">
        <v>36</v>
      </c>
      <c r="C19" s="32">
        <v>9.9</v>
      </c>
      <c r="D19" s="28">
        <f t="shared" si="2"/>
        <v>5.775</v>
      </c>
      <c r="E19" s="32">
        <v>4.9</v>
      </c>
      <c r="F19" s="32">
        <v>4.5</v>
      </c>
      <c r="G19" s="32">
        <f t="shared" si="0"/>
        <v>-5.4</v>
      </c>
      <c r="H19" s="32">
        <f>F19-D19</f>
        <v>-1.2750000000000004</v>
      </c>
      <c r="I19" s="32">
        <f t="shared" si="1"/>
        <v>-0.40000000000000036</v>
      </c>
      <c r="J19" s="32">
        <f>F19/C19*100</f>
        <v>45.45454545454545</v>
      </c>
      <c r="K19" s="32">
        <f>F19/D19*100</f>
        <v>77.92207792207792</v>
      </c>
      <c r="L19" s="32">
        <f>F19/E19*100</f>
        <v>91.83673469387755</v>
      </c>
      <c r="N19" s="27"/>
      <c r="O19" s="27"/>
      <c r="P19" s="27"/>
      <c r="Q19" s="27"/>
    </row>
    <row r="20" spans="2:17" s="24" customFormat="1" ht="82.5" customHeight="1">
      <c r="B20" s="30" t="s">
        <v>37</v>
      </c>
      <c r="C20" s="32">
        <v>35.2</v>
      </c>
      <c r="D20" s="28">
        <f t="shared" si="2"/>
        <v>20.533333333333335</v>
      </c>
      <c r="E20" s="32">
        <v>20.4</v>
      </c>
      <c r="F20" s="32">
        <v>24.4</v>
      </c>
      <c r="G20" s="32">
        <f t="shared" si="0"/>
        <v>-10.800000000000004</v>
      </c>
      <c r="H20" s="32">
        <f>F20-D20</f>
        <v>3.8666666666666636</v>
      </c>
      <c r="I20" s="32">
        <f t="shared" si="1"/>
        <v>4</v>
      </c>
      <c r="J20" s="32">
        <f>F20/C20*100</f>
        <v>69.31818181818181</v>
      </c>
      <c r="K20" s="32">
        <f>F20/D20*100</f>
        <v>118.83116883116882</v>
      </c>
      <c r="L20" s="32">
        <f>F20/E20*100</f>
        <v>119.6078431372549</v>
      </c>
      <c r="N20" s="27"/>
      <c r="O20" s="27"/>
      <c r="P20" s="27"/>
      <c r="Q20" s="27"/>
    </row>
    <row r="21" spans="2:17" s="24" customFormat="1" ht="45" customHeight="1">
      <c r="B21" s="30" t="s">
        <v>6</v>
      </c>
      <c r="C21" s="31">
        <v>110.4</v>
      </c>
      <c r="D21" s="28">
        <f t="shared" si="2"/>
        <v>64.4</v>
      </c>
      <c r="E21" s="31">
        <v>61.7</v>
      </c>
      <c r="F21" s="34">
        <v>89.2</v>
      </c>
      <c r="G21" s="32">
        <f t="shared" si="0"/>
        <v>-21.200000000000003</v>
      </c>
      <c r="H21" s="32">
        <f t="shared" si="5"/>
        <v>24.799999999999997</v>
      </c>
      <c r="I21" s="32">
        <f t="shared" si="1"/>
        <v>27.5</v>
      </c>
      <c r="J21" s="32">
        <f t="shared" si="3"/>
        <v>80.79710144927536</v>
      </c>
      <c r="K21" s="32">
        <f t="shared" si="6"/>
        <v>138.50931677018633</v>
      </c>
      <c r="L21" s="32">
        <f t="shared" si="4"/>
        <v>144.5705024311183</v>
      </c>
      <c r="N21" s="35"/>
      <c r="O21" s="27"/>
      <c r="P21" s="27"/>
      <c r="Q21" s="27"/>
    </row>
    <row r="22" spans="2:17" s="24" customFormat="1" ht="18.75" customHeight="1" hidden="1">
      <c r="B22" s="30" t="s">
        <v>7</v>
      </c>
      <c r="C22" s="31"/>
      <c r="D22" s="28">
        <f t="shared" si="2"/>
        <v>0</v>
      </c>
      <c r="E22" s="31"/>
      <c r="F22" s="34"/>
      <c r="G22" s="32">
        <f t="shared" si="0"/>
        <v>0</v>
      </c>
      <c r="H22" s="32">
        <f t="shared" si="5"/>
        <v>0</v>
      </c>
      <c r="I22" s="32">
        <f t="shared" si="1"/>
        <v>0</v>
      </c>
      <c r="J22" s="32" t="e">
        <f t="shared" si="3"/>
        <v>#DIV/0!</v>
      </c>
      <c r="K22" s="32" t="e">
        <f t="shared" si="6"/>
        <v>#DIV/0!</v>
      </c>
      <c r="L22" s="32" t="e">
        <f t="shared" si="4"/>
        <v>#DIV/0!</v>
      </c>
      <c r="N22" s="35"/>
      <c r="O22" s="27"/>
      <c r="P22" s="27"/>
      <c r="Q22" s="27"/>
    </row>
    <row r="23" spans="2:17" s="24" customFormat="1" ht="40.5" customHeight="1">
      <c r="B23" s="30" t="s">
        <v>8</v>
      </c>
      <c r="C23" s="31">
        <v>0</v>
      </c>
      <c r="D23" s="28">
        <f t="shared" si="2"/>
        <v>0</v>
      </c>
      <c r="E23" s="31">
        <v>0</v>
      </c>
      <c r="F23" s="34">
        <v>12.7</v>
      </c>
      <c r="G23" s="32">
        <f t="shared" si="0"/>
        <v>12.7</v>
      </c>
      <c r="H23" s="32">
        <f t="shared" si="5"/>
        <v>12.7</v>
      </c>
      <c r="I23" s="32">
        <f t="shared" si="1"/>
        <v>12.7</v>
      </c>
      <c r="J23" s="32" t="e">
        <f>F23/C23*100</f>
        <v>#DIV/0!</v>
      </c>
      <c r="K23" s="32">
        <v>0</v>
      </c>
      <c r="L23" s="32">
        <v>0</v>
      </c>
      <c r="N23" s="35"/>
      <c r="O23" s="27"/>
      <c r="P23" s="27"/>
      <c r="Q23" s="27"/>
    </row>
    <row r="24" spans="2:17" s="26" customFormat="1" ht="40.5" customHeight="1">
      <c r="B24" s="68" t="s">
        <v>53</v>
      </c>
      <c r="C24" s="36">
        <v>0</v>
      </c>
      <c r="D24" s="28">
        <f t="shared" si="2"/>
        <v>0</v>
      </c>
      <c r="E24" s="36">
        <v>0</v>
      </c>
      <c r="F24" s="79">
        <f>F25</f>
        <v>0.3</v>
      </c>
      <c r="G24" s="32">
        <f t="shared" si="0"/>
        <v>0.3</v>
      </c>
      <c r="H24" s="32">
        <f>F24-D24</f>
        <v>0.3</v>
      </c>
      <c r="I24" s="32">
        <f t="shared" si="1"/>
        <v>0.3</v>
      </c>
      <c r="J24" s="32" t="e">
        <f>F24/C24*100</f>
        <v>#DIV/0!</v>
      </c>
      <c r="K24" s="32">
        <v>0</v>
      </c>
      <c r="L24" s="32">
        <v>0</v>
      </c>
      <c r="N24" s="42"/>
      <c r="O24" s="29"/>
      <c r="P24" s="29"/>
      <c r="Q24" s="29"/>
    </row>
    <row r="25" spans="2:17" s="24" customFormat="1" ht="182.25" customHeight="1">
      <c r="B25" s="30" t="s">
        <v>52</v>
      </c>
      <c r="C25" s="31">
        <v>0</v>
      </c>
      <c r="D25" s="28">
        <f t="shared" si="2"/>
        <v>0</v>
      </c>
      <c r="E25" s="31">
        <v>0</v>
      </c>
      <c r="F25" s="34">
        <v>0.3</v>
      </c>
      <c r="G25" s="32">
        <f t="shared" si="0"/>
        <v>0.3</v>
      </c>
      <c r="H25" s="32">
        <f>F25-D25</f>
        <v>0.3</v>
      </c>
      <c r="I25" s="32">
        <f t="shared" si="1"/>
        <v>0.3</v>
      </c>
      <c r="J25" s="32" t="e">
        <f>F25/C25*100</f>
        <v>#DIV/0!</v>
      </c>
      <c r="K25" s="32">
        <v>0</v>
      </c>
      <c r="L25" s="32">
        <v>0</v>
      </c>
      <c r="N25" s="35"/>
      <c r="O25" s="27"/>
      <c r="P25" s="27"/>
      <c r="Q25" s="27"/>
    </row>
    <row r="26" spans="2:17" s="50" customFormat="1" ht="42.75" customHeight="1">
      <c r="B26" s="47" t="s">
        <v>9</v>
      </c>
      <c r="C26" s="52">
        <f>C7+C15+C24</f>
        <v>13496.099999999999</v>
      </c>
      <c r="D26" s="52">
        <f>D7+D15</f>
        <v>7872.724999999999</v>
      </c>
      <c r="E26" s="52">
        <f>E7+E15+E24</f>
        <v>6627.4</v>
      </c>
      <c r="F26" s="52">
        <f>F7+F15+F24</f>
        <v>7549.400000000001</v>
      </c>
      <c r="G26" s="52">
        <f t="shared" si="0"/>
        <v>-5946.699999999998</v>
      </c>
      <c r="H26" s="52">
        <f t="shared" si="5"/>
        <v>-323.3249999999989</v>
      </c>
      <c r="I26" s="52">
        <f t="shared" si="1"/>
        <v>922.0000000000009</v>
      </c>
      <c r="J26" s="52">
        <f t="shared" si="3"/>
        <v>55.93764124450769</v>
      </c>
      <c r="K26" s="52">
        <f t="shared" si="6"/>
        <v>95.89309927629887</v>
      </c>
      <c r="L26" s="52">
        <f t="shared" si="4"/>
        <v>113.91194133445998</v>
      </c>
      <c r="N26" s="53"/>
      <c r="O26" s="53"/>
      <c r="P26" s="53"/>
      <c r="Q26" s="53"/>
    </row>
    <row r="27" spans="2:17" s="24" customFormat="1" ht="18.75" customHeight="1" hidden="1">
      <c r="B27" s="25"/>
      <c r="C27" s="36"/>
      <c r="D27" s="28">
        <f>C27/12*5</f>
        <v>0</v>
      </c>
      <c r="E27" s="36"/>
      <c r="F27" s="28"/>
      <c r="G27" s="28">
        <f t="shared" si="0"/>
        <v>0</v>
      </c>
      <c r="H27" s="28">
        <f t="shared" si="5"/>
        <v>0</v>
      </c>
      <c r="I27" s="28">
        <f t="shared" si="1"/>
        <v>0</v>
      </c>
      <c r="J27" s="28" t="e">
        <f t="shared" si="3"/>
        <v>#DIV/0!</v>
      </c>
      <c r="K27" s="28" t="e">
        <f t="shared" si="6"/>
        <v>#DIV/0!</v>
      </c>
      <c r="L27" s="28" t="e">
        <f t="shared" si="4"/>
        <v>#DIV/0!</v>
      </c>
      <c r="N27" s="27"/>
      <c r="O27" s="27"/>
      <c r="P27" s="27"/>
      <c r="Q27" s="27"/>
    </row>
    <row r="28" spans="2:17" s="54" customFormat="1" ht="42" customHeight="1">
      <c r="B28" s="55" t="s">
        <v>21</v>
      </c>
      <c r="C28" s="56">
        <f>C29+C36+C37</f>
        <v>69808</v>
      </c>
      <c r="D28" s="56">
        <f>D29+D36+D37</f>
        <v>40476.7</v>
      </c>
      <c r="E28" s="56">
        <f>E29+E36+E37</f>
        <v>40476.7</v>
      </c>
      <c r="F28" s="56">
        <f>F29+F36+F37</f>
        <v>40361.299999999996</v>
      </c>
      <c r="G28" s="57">
        <f t="shared" si="0"/>
        <v>-29446.700000000004</v>
      </c>
      <c r="H28" s="57">
        <f t="shared" si="5"/>
        <v>-115.40000000000146</v>
      </c>
      <c r="I28" s="57">
        <f t="shared" si="1"/>
        <v>-115.40000000000146</v>
      </c>
      <c r="J28" s="57">
        <f t="shared" si="3"/>
        <v>57.81758537703414</v>
      </c>
      <c r="K28" s="57">
        <f t="shared" si="6"/>
        <v>99.71489770658181</v>
      </c>
      <c r="L28" s="57">
        <f t="shared" si="4"/>
        <v>99.71489770658181</v>
      </c>
      <c r="N28" s="58"/>
      <c r="O28" s="58"/>
      <c r="P28" s="58"/>
      <c r="Q28" s="58"/>
    </row>
    <row r="29" spans="2:17" s="54" customFormat="1" ht="42" customHeight="1">
      <c r="B29" s="67" t="s">
        <v>38</v>
      </c>
      <c r="C29" s="56">
        <f>C30+C31+C32+C33+C34+C35</f>
        <v>46578.700000000004</v>
      </c>
      <c r="D29" s="56">
        <f>D30+D31+D32+D33+D34+D35</f>
        <v>26623.599999999995</v>
      </c>
      <c r="E29" s="56">
        <f>E30+E31+E32+E33+E34+E35</f>
        <v>26623.599999999995</v>
      </c>
      <c r="F29" s="56">
        <f>F30+F31+F32+F33+F34+F35</f>
        <v>26617.099999999995</v>
      </c>
      <c r="G29" s="28">
        <f t="shared" si="0"/>
        <v>-19961.60000000001</v>
      </c>
      <c r="H29" s="28">
        <f>F29-D29</f>
        <v>-6.5</v>
      </c>
      <c r="I29" s="28">
        <f t="shared" si="1"/>
        <v>-6.5</v>
      </c>
      <c r="J29" s="28">
        <f>F29/C29*100</f>
        <v>57.144359975697036</v>
      </c>
      <c r="K29" s="28">
        <f>F29/D29*100</f>
        <v>99.97558557069668</v>
      </c>
      <c r="L29" s="28">
        <f>F29/E29*100</f>
        <v>99.97558557069668</v>
      </c>
      <c r="N29" s="58"/>
      <c r="O29" s="58"/>
      <c r="P29" s="58"/>
      <c r="Q29" s="58"/>
    </row>
    <row r="30" spans="2:17" s="26" customFormat="1" ht="56.25" customHeight="1">
      <c r="B30" s="30" t="s">
        <v>39</v>
      </c>
      <c r="C30" s="31">
        <v>41127.9</v>
      </c>
      <c r="D30" s="31">
        <v>23991.3</v>
      </c>
      <c r="E30" s="31">
        <v>23991.3</v>
      </c>
      <c r="F30" s="31">
        <v>23991.3</v>
      </c>
      <c r="G30" s="32">
        <f t="shared" si="0"/>
        <v>-17136.600000000002</v>
      </c>
      <c r="H30" s="32">
        <f t="shared" si="5"/>
        <v>0</v>
      </c>
      <c r="I30" s="32">
        <f t="shared" si="1"/>
        <v>0</v>
      </c>
      <c r="J30" s="32">
        <f t="shared" si="3"/>
        <v>58.33339411932046</v>
      </c>
      <c r="K30" s="32">
        <f t="shared" si="6"/>
        <v>100</v>
      </c>
      <c r="L30" s="32">
        <f t="shared" si="4"/>
        <v>100</v>
      </c>
      <c r="N30" s="29"/>
      <c r="O30" s="29"/>
      <c r="P30" s="29"/>
      <c r="Q30" s="29"/>
    </row>
    <row r="31" spans="1:17" s="26" customFormat="1" ht="48.75" customHeight="1">
      <c r="A31" s="26" t="s">
        <v>19</v>
      </c>
      <c r="B31" s="30" t="s">
        <v>20</v>
      </c>
      <c r="C31" s="31">
        <v>3978</v>
      </c>
      <c r="D31" s="31">
        <v>2320.5</v>
      </c>
      <c r="E31" s="31">
        <v>2320.5</v>
      </c>
      <c r="F31" s="31">
        <v>2314</v>
      </c>
      <c r="G31" s="32">
        <f aca="true" t="shared" si="7" ref="G31:G38">F31-C31</f>
        <v>-1664</v>
      </c>
      <c r="H31" s="32">
        <f>F31-D31</f>
        <v>-6.5</v>
      </c>
      <c r="I31" s="32">
        <f t="shared" si="1"/>
        <v>-6.5</v>
      </c>
      <c r="J31" s="32">
        <f>F31/C31*100</f>
        <v>58.16993464052288</v>
      </c>
      <c r="K31" s="32">
        <f>F31/D31*100</f>
        <v>99.71988795518207</v>
      </c>
      <c r="L31" s="32">
        <f>F31/E31*100</f>
        <v>99.71988795518207</v>
      </c>
      <c r="N31" s="29"/>
      <c r="O31" s="29"/>
      <c r="P31" s="29"/>
      <c r="Q31" s="29"/>
    </row>
    <row r="32" spans="2:17" s="26" customFormat="1" ht="85.5" customHeight="1">
      <c r="B32" s="37" t="s">
        <v>40</v>
      </c>
      <c r="C32" s="38">
        <v>510.9</v>
      </c>
      <c r="D32" s="41">
        <v>227.1</v>
      </c>
      <c r="E32" s="41">
        <v>227.1</v>
      </c>
      <c r="F32" s="38">
        <v>227.1</v>
      </c>
      <c r="G32" s="38">
        <f t="shared" si="7"/>
        <v>-283.79999999999995</v>
      </c>
      <c r="H32" s="38">
        <f>F32-D32</f>
        <v>0</v>
      </c>
      <c r="I32" s="38">
        <f t="shared" si="1"/>
        <v>0</v>
      </c>
      <c r="J32" s="39">
        <f>F32/C32*100</f>
        <v>44.4509688784498</v>
      </c>
      <c r="K32" s="39">
        <f>F32/D32*100</f>
        <v>100</v>
      </c>
      <c r="L32" s="39">
        <f>F32/E32*100</f>
        <v>100</v>
      </c>
      <c r="N32" s="29"/>
      <c r="O32" s="29"/>
      <c r="P32" s="29"/>
      <c r="Q32" s="29"/>
    </row>
    <row r="33" spans="2:17" s="26" customFormat="1" ht="134.25" customHeight="1">
      <c r="B33" s="37" t="s">
        <v>63</v>
      </c>
      <c r="C33" s="38">
        <v>60.9</v>
      </c>
      <c r="D33" s="38">
        <v>22.8</v>
      </c>
      <c r="E33" s="38">
        <v>22.8</v>
      </c>
      <c r="F33" s="38">
        <v>22.8</v>
      </c>
      <c r="G33" s="38">
        <f t="shared" si="7"/>
        <v>-38.099999999999994</v>
      </c>
      <c r="H33" s="38">
        <f>F33-D33</f>
        <v>0</v>
      </c>
      <c r="I33" s="38">
        <f t="shared" si="1"/>
        <v>0</v>
      </c>
      <c r="J33" s="39">
        <f>F33/C33*100</f>
        <v>37.4384236453202</v>
      </c>
      <c r="K33" s="39">
        <f>F33/D33*100</f>
        <v>100</v>
      </c>
      <c r="L33" s="39">
        <f>F33/E33*100</f>
        <v>100</v>
      </c>
      <c r="N33" s="29"/>
      <c r="O33" s="29"/>
      <c r="P33" s="29"/>
      <c r="Q33" s="29"/>
    </row>
    <row r="34" spans="2:17" s="26" customFormat="1" ht="235.5" customHeight="1">
      <c r="B34" s="37" t="s">
        <v>70</v>
      </c>
      <c r="C34" s="38">
        <v>820.6</v>
      </c>
      <c r="D34" s="38">
        <v>56.1</v>
      </c>
      <c r="E34" s="38">
        <v>56.1</v>
      </c>
      <c r="F34" s="38">
        <v>56.1</v>
      </c>
      <c r="G34" s="38"/>
      <c r="H34" s="38"/>
      <c r="I34" s="38"/>
      <c r="J34" s="39"/>
      <c r="K34" s="39"/>
      <c r="L34" s="39"/>
      <c r="N34" s="29"/>
      <c r="O34" s="29"/>
      <c r="P34" s="29"/>
      <c r="Q34" s="29"/>
    </row>
    <row r="35" spans="2:17" s="26" customFormat="1" ht="72" customHeight="1">
      <c r="B35" s="37" t="s">
        <v>68</v>
      </c>
      <c r="C35" s="38">
        <v>80.4</v>
      </c>
      <c r="D35" s="38">
        <v>5.8</v>
      </c>
      <c r="E35" s="38">
        <v>5.8</v>
      </c>
      <c r="F35" s="38">
        <v>5.8</v>
      </c>
      <c r="G35" s="38">
        <f>F35-C35</f>
        <v>-74.60000000000001</v>
      </c>
      <c r="H35" s="38">
        <f>F35-D35</f>
        <v>0</v>
      </c>
      <c r="I35" s="38">
        <f aca="true" t="shared" si="8" ref="I35:I48">F35-E35</f>
        <v>0</v>
      </c>
      <c r="J35" s="39">
        <f>F35/C35*100</f>
        <v>7.213930348258706</v>
      </c>
      <c r="K35" s="39">
        <f>F35/D35*100</f>
        <v>100</v>
      </c>
      <c r="L35" s="39">
        <f>F35/E35*100</f>
        <v>100</v>
      </c>
      <c r="N35" s="29"/>
      <c r="O35" s="29"/>
      <c r="P35" s="29"/>
      <c r="Q35" s="29"/>
    </row>
    <row r="36" spans="2:17" s="26" customFormat="1" ht="48" customHeight="1">
      <c r="B36" s="30" t="s">
        <v>69</v>
      </c>
      <c r="C36" s="31">
        <v>283.2</v>
      </c>
      <c r="D36" s="31">
        <v>165.2</v>
      </c>
      <c r="E36" s="31">
        <v>165.2</v>
      </c>
      <c r="F36" s="31">
        <v>92.3</v>
      </c>
      <c r="G36" s="32">
        <f t="shared" si="7"/>
        <v>-190.89999999999998</v>
      </c>
      <c r="H36" s="32">
        <f t="shared" si="5"/>
        <v>-72.89999999999999</v>
      </c>
      <c r="I36" s="32">
        <f t="shared" si="8"/>
        <v>-72.89999999999999</v>
      </c>
      <c r="J36" s="32">
        <f t="shared" si="3"/>
        <v>32.59180790960452</v>
      </c>
      <c r="K36" s="32">
        <f t="shared" si="6"/>
        <v>55.87167070217917</v>
      </c>
      <c r="L36" s="32">
        <f t="shared" si="4"/>
        <v>55.87167070217917</v>
      </c>
      <c r="N36" s="29"/>
      <c r="O36" s="29"/>
      <c r="P36" s="29"/>
      <c r="Q36" s="29"/>
    </row>
    <row r="37" spans="2:17" s="59" customFormat="1" ht="45" customHeight="1">
      <c r="B37" s="60" t="s">
        <v>13</v>
      </c>
      <c r="C37" s="61">
        <f>C38+C39+C40+C41+C42+C43+C44+C45+C46+C47</f>
        <v>22946.100000000002</v>
      </c>
      <c r="D37" s="61">
        <f>D38+D39+D40+D41+D42+D43+D44+D45+D46+D47</f>
        <v>13687.899999999998</v>
      </c>
      <c r="E37" s="61">
        <f>E38+E39+E40+E41+E42+E43+E44+E45+E46+E47</f>
        <v>13687.899999999998</v>
      </c>
      <c r="F37" s="61">
        <f>F38+F39+F40+F41+F42+F43+F44+F45+F46+F47</f>
        <v>13651.9</v>
      </c>
      <c r="G37" s="28">
        <f t="shared" si="7"/>
        <v>-9294.200000000003</v>
      </c>
      <c r="H37" s="28">
        <f>F37-D37</f>
        <v>-35.99999999999818</v>
      </c>
      <c r="I37" s="28">
        <f t="shared" si="8"/>
        <v>-35.99999999999818</v>
      </c>
      <c r="J37" s="28">
        <f>F37/C37*100</f>
        <v>59.495513398791076</v>
      </c>
      <c r="K37" s="28">
        <f>F37/D37*100</f>
        <v>99.73699398739033</v>
      </c>
      <c r="L37" s="28">
        <f>F37/E37*100</f>
        <v>99.73699398739033</v>
      </c>
      <c r="N37" s="62"/>
      <c r="O37" s="62"/>
      <c r="P37" s="62"/>
      <c r="Q37" s="62"/>
    </row>
    <row r="38" spans="2:17" s="24" customFormat="1" ht="135.75" customHeight="1">
      <c r="B38" s="37" t="s">
        <v>56</v>
      </c>
      <c r="C38" s="31">
        <v>17513.7</v>
      </c>
      <c r="D38" s="31">
        <v>9872</v>
      </c>
      <c r="E38" s="31">
        <v>9872</v>
      </c>
      <c r="F38" s="31">
        <v>9896.4</v>
      </c>
      <c r="G38" s="32">
        <f t="shared" si="7"/>
        <v>-7617.300000000001</v>
      </c>
      <c r="H38" s="32">
        <f t="shared" si="5"/>
        <v>24.399999999999636</v>
      </c>
      <c r="I38" s="32">
        <f t="shared" si="8"/>
        <v>24.399999999999636</v>
      </c>
      <c r="J38" s="32">
        <f t="shared" si="3"/>
        <v>56.506620531355445</v>
      </c>
      <c r="K38" s="32">
        <f t="shared" si="6"/>
        <v>100.24716369529982</v>
      </c>
      <c r="L38" s="32">
        <f t="shared" si="4"/>
        <v>100.24716369529982</v>
      </c>
      <c r="N38" s="27"/>
      <c r="O38" s="27"/>
      <c r="P38" s="27"/>
      <c r="Q38" s="27"/>
    </row>
    <row r="39" spans="2:17" s="24" customFormat="1" ht="180" customHeight="1">
      <c r="B39" s="37" t="s">
        <v>51</v>
      </c>
      <c r="C39" s="32">
        <v>618.2</v>
      </c>
      <c r="D39" s="32">
        <v>317.3</v>
      </c>
      <c r="E39" s="32">
        <v>317.3</v>
      </c>
      <c r="F39" s="32">
        <v>316.8</v>
      </c>
      <c r="G39" s="32">
        <f aca="true" t="shared" si="9" ref="G39:G48">F39-C39</f>
        <v>-301.40000000000003</v>
      </c>
      <c r="H39" s="32">
        <f t="shared" si="5"/>
        <v>-0.5</v>
      </c>
      <c r="I39" s="32">
        <f t="shared" si="8"/>
        <v>-0.5</v>
      </c>
      <c r="J39" s="32">
        <f t="shared" si="3"/>
        <v>51.245551601423486</v>
      </c>
      <c r="K39" s="32">
        <f t="shared" si="6"/>
        <v>99.84242042231327</v>
      </c>
      <c r="L39" s="32">
        <f t="shared" si="4"/>
        <v>99.84242042231327</v>
      </c>
      <c r="N39" s="27"/>
      <c r="O39" s="27"/>
      <c r="P39" s="27"/>
      <c r="Q39" s="27"/>
    </row>
    <row r="40" spans="2:17" s="24" customFormat="1" ht="177" customHeight="1">
      <c r="B40" s="37" t="s">
        <v>62</v>
      </c>
      <c r="C40" s="31">
        <v>152</v>
      </c>
      <c r="D40" s="31">
        <v>88.3</v>
      </c>
      <c r="E40" s="31">
        <v>88.3</v>
      </c>
      <c r="F40" s="31">
        <v>83.6</v>
      </c>
      <c r="G40" s="32">
        <f t="shared" si="9"/>
        <v>-68.4</v>
      </c>
      <c r="H40" s="32">
        <f t="shared" si="5"/>
        <v>-4.700000000000003</v>
      </c>
      <c r="I40" s="32">
        <f t="shared" si="8"/>
        <v>-4.700000000000003</v>
      </c>
      <c r="J40" s="32">
        <f t="shared" si="3"/>
        <v>54.99999999999999</v>
      </c>
      <c r="K40" s="32">
        <f t="shared" si="6"/>
        <v>94.67723669309173</v>
      </c>
      <c r="L40" s="32">
        <f t="shared" si="4"/>
        <v>94.67723669309173</v>
      </c>
      <c r="N40" s="27"/>
      <c r="O40" s="27"/>
      <c r="P40" s="27"/>
      <c r="Q40" s="27"/>
    </row>
    <row r="41" spans="2:17" s="24" customFormat="1" ht="131.25" customHeight="1">
      <c r="B41" s="37" t="s">
        <v>61</v>
      </c>
      <c r="C41" s="31">
        <v>2494.5</v>
      </c>
      <c r="D41" s="31">
        <v>1535.4</v>
      </c>
      <c r="E41" s="31">
        <v>1535.4</v>
      </c>
      <c r="F41" s="31">
        <v>1535.4</v>
      </c>
      <c r="G41" s="32">
        <f t="shared" si="9"/>
        <v>-959.0999999999999</v>
      </c>
      <c r="H41" s="32">
        <f t="shared" si="5"/>
        <v>0</v>
      </c>
      <c r="I41" s="32">
        <f t="shared" si="8"/>
        <v>0</v>
      </c>
      <c r="J41" s="32">
        <f t="shared" si="3"/>
        <v>61.55141310883945</v>
      </c>
      <c r="K41" s="32">
        <f t="shared" si="6"/>
        <v>100</v>
      </c>
      <c r="L41" s="32">
        <f t="shared" si="4"/>
        <v>100</v>
      </c>
      <c r="N41" s="27"/>
      <c r="O41" s="27"/>
      <c r="P41" s="27"/>
      <c r="Q41" s="27"/>
    </row>
    <row r="42" spans="2:17" s="24" customFormat="1" ht="224.25" customHeight="1">
      <c r="B42" s="37" t="s">
        <v>41</v>
      </c>
      <c r="C42" s="31">
        <v>165.9</v>
      </c>
      <c r="D42" s="31">
        <v>165.9</v>
      </c>
      <c r="E42" s="31">
        <v>165.9</v>
      </c>
      <c r="F42" s="31">
        <v>165.9</v>
      </c>
      <c r="G42" s="32">
        <f t="shared" si="9"/>
        <v>0</v>
      </c>
      <c r="H42" s="32">
        <f t="shared" si="5"/>
        <v>0</v>
      </c>
      <c r="I42" s="32">
        <f t="shared" si="8"/>
        <v>0</v>
      </c>
      <c r="J42" s="32">
        <f t="shared" si="3"/>
        <v>100</v>
      </c>
      <c r="K42" s="32">
        <f t="shared" si="6"/>
        <v>100</v>
      </c>
      <c r="L42" s="32">
        <f t="shared" si="4"/>
        <v>100</v>
      </c>
      <c r="N42" s="27"/>
      <c r="O42" s="27"/>
      <c r="P42" s="27"/>
      <c r="Q42" s="27"/>
    </row>
    <row r="43" spans="2:17" s="24" customFormat="1" ht="42" customHeight="1">
      <c r="B43" s="40" t="s">
        <v>28</v>
      </c>
      <c r="C43" s="38">
        <v>207.5</v>
      </c>
      <c r="D43" s="38">
        <v>116.8</v>
      </c>
      <c r="E43" s="38">
        <v>116.8</v>
      </c>
      <c r="F43" s="38">
        <v>113.2</v>
      </c>
      <c r="G43" s="38">
        <f t="shared" si="9"/>
        <v>-94.3</v>
      </c>
      <c r="H43" s="38">
        <f aca="true" t="shared" si="10" ref="H43:H48">F43-D43</f>
        <v>-3.5999999999999943</v>
      </c>
      <c r="I43" s="38">
        <f t="shared" si="8"/>
        <v>-3.5999999999999943</v>
      </c>
      <c r="J43" s="39">
        <f aca="true" t="shared" si="11" ref="J43:J48">F43/C43*100</f>
        <v>54.55421686746988</v>
      </c>
      <c r="K43" s="39">
        <f aca="true" t="shared" si="12" ref="K43:K48">F43/D43*100</f>
        <v>96.9178082191781</v>
      </c>
      <c r="L43" s="39">
        <f aca="true" t="shared" si="13" ref="L43:L48">F43/E43*100</f>
        <v>96.9178082191781</v>
      </c>
      <c r="N43" s="27"/>
      <c r="O43" s="27"/>
      <c r="P43" s="27"/>
      <c r="Q43" s="27"/>
    </row>
    <row r="44" spans="2:17" s="24" customFormat="1" ht="92.25" customHeight="1">
      <c r="B44" s="40" t="s">
        <v>42</v>
      </c>
      <c r="C44" s="38">
        <v>1070.6</v>
      </c>
      <c r="D44" s="38">
        <v>991.5</v>
      </c>
      <c r="E44" s="38">
        <v>991.5</v>
      </c>
      <c r="F44" s="38">
        <v>941.9</v>
      </c>
      <c r="G44" s="38">
        <f t="shared" si="9"/>
        <v>-128.69999999999993</v>
      </c>
      <c r="H44" s="38">
        <f t="shared" si="10"/>
        <v>-49.60000000000002</v>
      </c>
      <c r="I44" s="38">
        <f t="shared" si="8"/>
        <v>-49.60000000000002</v>
      </c>
      <c r="J44" s="39">
        <f t="shared" si="11"/>
        <v>87.97870353073044</v>
      </c>
      <c r="K44" s="39">
        <f t="shared" si="12"/>
        <v>94.99747856782652</v>
      </c>
      <c r="L44" s="39">
        <f t="shared" si="13"/>
        <v>94.99747856782652</v>
      </c>
      <c r="N44" s="27"/>
      <c r="O44" s="27"/>
      <c r="P44" s="27"/>
      <c r="Q44" s="27"/>
    </row>
    <row r="45" spans="2:17" s="24" customFormat="1" ht="87.75" customHeight="1">
      <c r="B45" s="40" t="s">
        <v>43</v>
      </c>
      <c r="C45" s="38">
        <v>249</v>
      </c>
      <c r="D45" s="41">
        <v>183</v>
      </c>
      <c r="E45" s="41">
        <v>183</v>
      </c>
      <c r="F45" s="41">
        <v>181</v>
      </c>
      <c r="G45" s="38">
        <f t="shared" si="9"/>
        <v>-68</v>
      </c>
      <c r="H45" s="38">
        <f t="shared" si="10"/>
        <v>-2</v>
      </c>
      <c r="I45" s="38">
        <f t="shared" si="8"/>
        <v>-2</v>
      </c>
      <c r="J45" s="39">
        <f t="shared" si="11"/>
        <v>72.69076305220884</v>
      </c>
      <c r="K45" s="39">
        <f t="shared" si="12"/>
        <v>98.90710382513662</v>
      </c>
      <c r="L45" s="39">
        <f t="shared" si="13"/>
        <v>98.90710382513662</v>
      </c>
      <c r="N45" s="27"/>
      <c r="O45" s="27"/>
      <c r="P45" s="27"/>
      <c r="Q45" s="27"/>
    </row>
    <row r="46" spans="2:17" s="24" customFormat="1" ht="177" customHeight="1">
      <c r="B46" s="37" t="s">
        <v>58</v>
      </c>
      <c r="C46" s="38">
        <v>274.7</v>
      </c>
      <c r="D46" s="38">
        <v>217.7</v>
      </c>
      <c r="E46" s="38">
        <v>217.7</v>
      </c>
      <c r="F46" s="38">
        <v>217.7</v>
      </c>
      <c r="G46" s="38">
        <f t="shared" si="9"/>
        <v>-57</v>
      </c>
      <c r="H46" s="38">
        <f t="shared" si="10"/>
        <v>0</v>
      </c>
      <c r="I46" s="38">
        <f t="shared" si="8"/>
        <v>0</v>
      </c>
      <c r="J46" s="41">
        <f t="shared" si="11"/>
        <v>79.25009100837276</v>
      </c>
      <c r="K46" s="41">
        <f t="shared" si="12"/>
        <v>100</v>
      </c>
      <c r="L46" s="41">
        <f t="shared" si="13"/>
        <v>100</v>
      </c>
      <c r="N46" s="27"/>
      <c r="O46" s="27"/>
      <c r="P46" s="27"/>
      <c r="Q46" s="27"/>
    </row>
    <row r="47" spans="2:17" s="24" customFormat="1" ht="134.25" customHeight="1">
      <c r="B47" s="37" t="s">
        <v>55</v>
      </c>
      <c r="C47" s="38">
        <v>200</v>
      </c>
      <c r="D47" s="38">
        <v>200</v>
      </c>
      <c r="E47" s="38">
        <v>200</v>
      </c>
      <c r="F47" s="38">
        <v>200</v>
      </c>
      <c r="G47" s="38">
        <f t="shared" si="9"/>
        <v>0</v>
      </c>
      <c r="H47" s="38">
        <f t="shared" si="10"/>
        <v>0</v>
      </c>
      <c r="I47" s="38">
        <f t="shared" si="8"/>
        <v>0</v>
      </c>
      <c r="J47" s="41">
        <f t="shared" si="11"/>
        <v>100</v>
      </c>
      <c r="K47" s="41">
        <f t="shared" si="12"/>
        <v>100</v>
      </c>
      <c r="L47" s="41">
        <f t="shared" si="13"/>
        <v>100</v>
      </c>
      <c r="N47" s="27"/>
      <c r="O47" s="27"/>
      <c r="P47" s="27"/>
      <c r="Q47" s="27"/>
    </row>
    <row r="48" spans="2:17" s="50" customFormat="1" ht="57.75" customHeight="1">
      <c r="B48" s="47" t="s">
        <v>10</v>
      </c>
      <c r="C48" s="51">
        <f>C26+C28</f>
        <v>83304.1</v>
      </c>
      <c r="D48" s="51">
        <f>D26+D28</f>
        <v>48349.424999999996</v>
      </c>
      <c r="E48" s="51">
        <f>E26+E28</f>
        <v>47104.1</v>
      </c>
      <c r="F48" s="51">
        <f>F26+F28</f>
        <v>47910.7</v>
      </c>
      <c r="G48" s="63">
        <f t="shared" si="9"/>
        <v>-35393.40000000001</v>
      </c>
      <c r="H48" s="63">
        <f t="shared" si="10"/>
        <v>-438.72499999999854</v>
      </c>
      <c r="I48" s="63">
        <f t="shared" si="8"/>
        <v>806.5999999999985</v>
      </c>
      <c r="J48" s="63">
        <f t="shared" si="11"/>
        <v>57.51301556586049</v>
      </c>
      <c r="K48" s="63">
        <f t="shared" si="12"/>
        <v>99.09259520666481</v>
      </c>
      <c r="L48" s="63">
        <f t="shared" si="13"/>
        <v>101.71237747881818</v>
      </c>
      <c r="N48" s="53"/>
      <c r="O48" s="53"/>
      <c r="P48" s="53"/>
      <c r="Q48" s="53"/>
    </row>
    <row r="49" spans="2:17" s="24" customFormat="1" ht="45.75" hidden="1">
      <c r="B49" s="33"/>
      <c r="C49" s="31"/>
      <c r="D49" s="32"/>
      <c r="E49" s="31"/>
      <c r="F49" s="32"/>
      <c r="G49" s="31"/>
      <c r="H49" s="32"/>
      <c r="I49" s="32">
        <f aca="true" t="shared" si="14" ref="I49:I58">H49-C49</f>
        <v>0</v>
      </c>
      <c r="J49" s="32"/>
      <c r="K49" s="32"/>
      <c r="L49" s="32"/>
      <c r="N49" s="42"/>
      <c r="O49" s="42"/>
      <c r="P49" s="42"/>
      <c r="Q49" s="42"/>
    </row>
    <row r="50" spans="2:17" s="24" customFormat="1" ht="45.75" hidden="1">
      <c r="B50" s="33"/>
      <c r="C50" s="31"/>
      <c r="D50" s="32"/>
      <c r="E50" s="31"/>
      <c r="F50" s="32"/>
      <c r="G50" s="31"/>
      <c r="H50" s="32"/>
      <c r="I50" s="32">
        <f t="shared" si="14"/>
        <v>0</v>
      </c>
      <c r="J50" s="32"/>
      <c r="K50" s="32"/>
      <c r="L50" s="32"/>
      <c r="N50" s="42"/>
      <c r="O50" s="42"/>
      <c r="P50" s="42"/>
      <c r="Q50" s="42"/>
    </row>
    <row r="51" spans="2:17" s="24" customFormat="1" ht="45.75" hidden="1">
      <c r="B51" s="33"/>
      <c r="C51" s="31"/>
      <c r="D51" s="32"/>
      <c r="E51" s="31"/>
      <c r="F51" s="32"/>
      <c r="G51" s="31"/>
      <c r="H51" s="32"/>
      <c r="I51" s="32">
        <f t="shared" si="14"/>
        <v>0</v>
      </c>
      <c r="J51" s="32"/>
      <c r="K51" s="32"/>
      <c r="L51" s="32"/>
      <c r="N51" s="42"/>
      <c r="O51" s="42"/>
      <c r="P51" s="42"/>
      <c r="Q51" s="42"/>
    </row>
    <row r="52" spans="2:17" s="24" customFormat="1" ht="45.75" hidden="1">
      <c r="B52" s="33"/>
      <c r="C52" s="31"/>
      <c r="D52" s="32"/>
      <c r="E52" s="31"/>
      <c r="F52" s="32"/>
      <c r="G52" s="31"/>
      <c r="H52" s="32"/>
      <c r="I52" s="32">
        <f t="shared" si="14"/>
        <v>0</v>
      </c>
      <c r="J52" s="32"/>
      <c r="K52" s="32"/>
      <c r="L52" s="32"/>
      <c r="N52" s="42"/>
      <c r="O52" s="42"/>
      <c r="P52" s="42"/>
      <c r="Q52" s="42"/>
    </row>
    <row r="53" spans="2:17" s="24" customFormat="1" ht="45.75" hidden="1">
      <c r="B53" s="33"/>
      <c r="C53" s="31"/>
      <c r="D53" s="32"/>
      <c r="E53" s="31"/>
      <c r="F53" s="32"/>
      <c r="G53" s="31"/>
      <c r="H53" s="32"/>
      <c r="I53" s="32">
        <f t="shared" si="14"/>
        <v>0</v>
      </c>
      <c r="J53" s="32"/>
      <c r="K53" s="32"/>
      <c r="L53" s="32"/>
      <c r="N53" s="42"/>
      <c r="O53" s="42"/>
      <c r="P53" s="42"/>
      <c r="Q53" s="42"/>
    </row>
    <row r="54" spans="2:17" s="24" customFormat="1" ht="45.75" hidden="1">
      <c r="B54" s="33"/>
      <c r="C54" s="31"/>
      <c r="D54" s="32"/>
      <c r="E54" s="31"/>
      <c r="F54" s="32"/>
      <c r="G54" s="31"/>
      <c r="H54" s="32"/>
      <c r="I54" s="32">
        <f t="shared" si="14"/>
        <v>0</v>
      </c>
      <c r="J54" s="32"/>
      <c r="K54" s="32"/>
      <c r="L54" s="32"/>
      <c r="N54" s="42"/>
      <c r="O54" s="42"/>
      <c r="P54" s="42"/>
      <c r="Q54" s="42"/>
    </row>
    <row r="55" spans="2:17" s="24" customFormat="1" ht="45.75" hidden="1">
      <c r="B55" s="33"/>
      <c r="C55" s="31"/>
      <c r="D55" s="32"/>
      <c r="E55" s="31"/>
      <c r="F55" s="32"/>
      <c r="G55" s="31"/>
      <c r="H55" s="32"/>
      <c r="I55" s="32">
        <f t="shared" si="14"/>
        <v>0</v>
      </c>
      <c r="J55" s="32"/>
      <c r="K55" s="32"/>
      <c r="L55" s="32"/>
      <c r="N55" s="42"/>
      <c r="O55" s="42"/>
      <c r="P55" s="42"/>
      <c r="Q55" s="42"/>
    </row>
    <row r="56" spans="2:17" s="24" customFormat="1" ht="45.75" hidden="1">
      <c r="B56" s="33"/>
      <c r="C56" s="31"/>
      <c r="D56" s="32"/>
      <c r="E56" s="31"/>
      <c r="F56" s="32"/>
      <c r="G56" s="31"/>
      <c r="H56" s="32"/>
      <c r="I56" s="32">
        <f t="shared" si="14"/>
        <v>0</v>
      </c>
      <c r="J56" s="32"/>
      <c r="K56" s="32"/>
      <c r="L56" s="32"/>
      <c r="N56" s="42"/>
      <c r="O56" s="42"/>
      <c r="P56" s="42"/>
      <c r="Q56" s="42"/>
    </row>
    <row r="57" spans="2:17" s="24" customFormat="1" ht="45.75" hidden="1">
      <c r="B57" s="33"/>
      <c r="C57" s="31"/>
      <c r="D57" s="32"/>
      <c r="E57" s="31"/>
      <c r="F57" s="32"/>
      <c r="G57" s="31"/>
      <c r="H57" s="32"/>
      <c r="I57" s="32">
        <f t="shared" si="14"/>
        <v>0</v>
      </c>
      <c r="J57" s="32"/>
      <c r="K57" s="32"/>
      <c r="L57" s="32"/>
      <c r="N57" s="42"/>
      <c r="O57" s="42"/>
      <c r="P57" s="42"/>
      <c r="Q57" s="42"/>
    </row>
    <row r="58" spans="2:17" s="24" customFormat="1" ht="45.75" hidden="1">
      <c r="B58" s="33"/>
      <c r="C58" s="31"/>
      <c r="D58" s="32"/>
      <c r="E58" s="31"/>
      <c r="F58" s="32"/>
      <c r="G58" s="31"/>
      <c r="H58" s="32"/>
      <c r="I58" s="32">
        <f t="shared" si="14"/>
        <v>0</v>
      </c>
      <c r="J58" s="32"/>
      <c r="K58" s="32"/>
      <c r="L58" s="32"/>
      <c r="N58" s="42"/>
      <c r="O58" s="42"/>
      <c r="P58" s="42"/>
      <c r="Q58" s="42"/>
    </row>
    <row r="59" spans="2:17" s="49" customFormat="1" ht="42" customHeight="1">
      <c r="B59" s="48" t="s">
        <v>11</v>
      </c>
      <c r="C59" s="64">
        <f>SUM(C60:C72)</f>
        <v>5693.5</v>
      </c>
      <c r="D59" s="64">
        <f>SUM(D60:D72)</f>
        <v>4559.799999999999</v>
      </c>
      <c r="E59" s="64">
        <f>SUM(E60:E72)</f>
        <v>4559.83</v>
      </c>
      <c r="F59" s="64">
        <f>SUM(F60:F72)</f>
        <v>3181.4</v>
      </c>
      <c r="G59" s="64">
        <f aca="true" t="shared" si="15" ref="G59:G73">F59-C59</f>
        <v>-2512.1</v>
      </c>
      <c r="H59" s="64">
        <f aca="true" t="shared" si="16" ref="H59:H73">F59-D59</f>
        <v>-1378.3999999999992</v>
      </c>
      <c r="I59" s="64">
        <f>F59-E59</f>
        <v>-1378.4299999999998</v>
      </c>
      <c r="J59" s="64">
        <f>F59/C59*100</f>
        <v>55.877755335031175</v>
      </c>
      <c r="K59" s="64">
        <f aca="true" t="shared" si="17" ref="K59:K73">F59/D59*100</f>
        <v>69.77060397385851</v>
      </c>
      <c r="L59" s="64">
        <f>F59/E59*100</f>
        <v>69.77014493961397</v>
      </c>
      <c r="N59" s="65"/>
      <c r="O59" s="65"/>
      <c r="P59" s="65"/>
      <c r="Q59" s="65"/>
    </row>
    <row r="60" spans="2:17" s="26" customFormat="1" ht="47.25" customHeight="1">
      <c r="B60" s="30" t="s">
        <v>17</v>
      </c>
      <c r="C60" s="31">
        <v>7.5</v>
      </c>
      <c r="D60" s="32">
        <v>7.5</v>
      </c>
      <c r="E60" s="32">
        <v>7.5</v>
      </c>
      <c r="F60" s="32">
        <v>54.4</v>
      </c>
      <c r="G60" s="32">
        <f t="shared" si="15"/>
        <v>46.9</v>
      </c>
      <c r="H60" s="32">
        <f t="shared" si="16"/>
        <v>46.9</v>
      </c>
      <c r="I60" s="32">
        <f aca="true" t="shared" si="18" ref="I60:I72">F60-E60</f>
        <v>46.9</v>
      </c>
      <c r="J60" s="32">
        <f aca="true" t="shared" si="19" ref="J60:J72">F60/C60*100</f>
        <v>725.3333333333333</v>
      </c>
      <c r="K60" s="32">
        <f t="shared" si="17"/>
        <v>725.3333333333333</v>
      </c>
      <c r="L60" s="32">
        <f aca="true" t="shared" si="20" ref="L60:L72">F60/E60*100</f>
        <v>725.3333333333333</v>
      </c>
      <c r="N60" s="42"/>
      <c r="O60" s="42"/>
      <c r="P60" s="42"/>
      <c r="Q60" s="42"/>
    </row>
    <row r="61" spans="2:17" s="26" customFormat="1" ht="38.25" customHeight="1">
      <c r="B61" s="30" t="s">
        <v>54</v>
      </c>
      <c r="C61" s="31">
        <v>28</v>
      </c>
      <c r="D61" s="32">
        <v>20.2</v>
      </c>
      <c r="E61" s="32">
        <v>20.23</v>
      </c>
      <c r="F61" s="32">
        <v>3</v>
      </c>
      <c r="G61" s="32"/>
      <c r="H61" s="32"/>
      <c r="I61" s="32"/>
      <c r="J61" s="32"/>
      <c r="K61" s="32"/>
      <c r="L61" s="32"/>
      <c r="N61" s="42"/>
      <c r="O61" s="42"/>
      <c r="P61" s="42"/>
      <c r="Q61" s="42"/>
    </row>
    <row r="62" spans="2:17" s="26" customFormat="1" ht="37.5" customHeight="1">
      <c r="B62" s="30" t="s">
        <v>16</v>
      </c>
      <c r="C62" s="31">
        <v>549.7</v>
      </c>
      <c r="D62" s="32">
        <v>321.6</v>
      </c>
      <c r="E62" s="32">
        <v>321.6</v>
      </c>
      <c r="F62" s="32">
        <v>313.8</v>
      </c>
      <c r="G62" s="32">
        <f t="shared" si="15"/>
        <v>-235.90000000000003</v>
      </c>
      <c r="H62" s="32">
        <f t="shared" si="16"/>
        <v>-7.800000000000011</v>
      </c>
      <c r="I62" s="32">
        <f t="shared" si="18"/>
        <v>-7.800000000000011</v>
      </c>
      <c r="J62" s="32">
        <f t="shared" si="19"/>
        <v>57.085683099872654</v>
      </c>
      <c r="K62" s="32">
        <f t="shared" si="17"/>
        <v>97.57462686567165</v>
      </c>
      <c r="L62" s="32">
        <f t="shared" si="20"/>
        <v>97.57462686567165</v>
      </c>
      <c r="N62" s="42"/>
      <c r="O62" s="42"/>
      <c r="P62" s="42"/>
      <c r="Q62" s="42"/>
    </row>
    <row r="63" spans="2:17" s="26" customFormat="1" ht="37.5" customHeight="1">
      <c r="B63" s="30" t="s">
        <v>44</v>
      </c>
      <c r="C63" s="31">
        <v>34.7</v>
      </c>
      <c r="D63" s="32">
        <v>20.2</v>
      </c>
      <c r="E63" s="32">
        <v>20.2</v>
      </c>
      <c r="F63" s="32">
        <v>5.5</v>
      </c>
      <c r="G63" s="32">
        <f t="shared" si="15"/>
        <v>-29.200000000000003</v>
      </c>
      <c r="H63" s="32">
        <f t="shared" si="16"/>
        <v>-14.7</v>
      </c>
      <c r="I63" s="32">
        <f t="shared" si="18"/>
        <v>-14.7</v>
      </c>
      <c r="J63" s="32">
        <f t="shared" si="19"/>
        <v>15.850144092219018</v>
      </c>
      <c r="K63" s="32">
        <f t="shared" si="17"/>
        <v>27.22772277227723</v>
      </c>
      <c r="L63" s="32">
        <f t="shared" si="20"/>
        <v>27.22772277227723</v>
      </c>
      <c r="N63" s="42"/>
      <c r="O63" s="42"/>
      <c r="P63" s="42"/>
      <c r="Q63" s="42"/>
    </row>
    <row r="64" spans="2:17" s="26" customFormat="1" ht="42.75" customHeight="1">
      <c r="B64" s="30" t="s">
        <v>45</v>
      </c>
      <c r="C64" s="31">
        <v>0</v>
      </c>
      <c r="D64" s="32">
        <v>0</v>
      </c>
      <c r="E64" s="32">
        <v>0</v>
      </c>
      <c r="F64" s="32">
        <v>4.5</v>
      </c>
      <c r="G64" s="32">
        <f t="shared" si="15"/>
        <v>4.5</v>
      </c>
      <c r="H64" s="32">
        <f t="shared" si="16"/>
        <v>4.5</v>
      </c>
      <c r="I64" s="32">
        <f t="shared" si="18"/>
        <v>4.5</v>
      </c>
      <c r="J64" s="32" t="e">
        <f t="shared" si="19"/>
        <v>#DIV/0!</v>
      </c>
      <c r="K64" s="32" t="e">
        <f t="shared" si="17"/>
        <v>#DIV/0!</v>
      </c>
      <c r="L64" s="32" t="e">
        <f t="shared" si="20"/>
        <v>#DIV/0!</v>
      </c>
      <c r="N64" s="42"/>
      <c r="O64" s="42"/>
      <c r="P64" s="42"/>
      <c r="Q64" s="42"/>
    </row>
    <row r="65" spans="2:17" s="26" customFormat="1" ht="130.5" customHeight="1">
      <c r="B65" s="30" t="s">
        <v>46</v>
      </c>
      <c r="C65" s="31">
        <v>3.1</v>
      </c>
      <c r="D65" s="32">
        <v>1.9</v>
      </c>
      <c r="E65" s="32">
        <v>1.9</v>
      </c>
      <c r="F65" s="32">
        <v>0.5</v>
      </c>
      <c r="G65" s="32">
        <f t="shared" si="15"/>
        <v>-2.6</v>
      </c>
      <c r="H65" s="32">
        <f t="shared" si="16"/>
        <v>-1.4</v>
      </c>
      <c r="I65" s="32">
        <f t="shared" si="18"/>
        <v>-1.4</v>
      </c>
      <c r="J65" s="32">
        <f t="shared" si="19"/>
        <v>16.129032258064516</v>
      </c>
      <c r="K65" s="32">
        <f t="shared" si="17"/>
        <v>26.31578947368421</v>
      </c>
      <c r="L65" s="32">
        <f t="shared" si="20"/>
        <v>26.31578947368421</v>
      </c>
      <c r="N65" s="42"/>
      <c r="O65" s="42"/>
      <c r="P65" s="42"/>
      <c r="Q65" s="42"/>
    </row>
    <row r="66" spans="2:17" s="24" customFormat="1" ht="39.75" customHeight="1">
      <c r="B66" s="30" t="s">
        <v>12</v>
      </c>
      <c r="C66" s="31">
        <v>854.8</v>
      </c>
      <c r="D66" s="32">
        <v>0</v>
      </c>
      <c r="E66" s="32">
        <v>0</v>
      </c>
      <c r="F66" s="32">
        <v>1189.6</v>
      </c>
      <c r="G66" s="32">
        <f t="shared" si="15"/>
        <v>334.79999999999995</v>
      </c>
      <c r="H66" s="32">
        <f t="shared" si="16"/>
        <v>1189.6</v>
      </c>
      <c r="I66" s="32">
        <f t="shared" si="18"/>
        <v>1189.6</v>
      </c>
      <c r="J66" s="32">
        <f t="shared" si="19"/>
        <v>139.16705662143193</v>
      </c>
      <c r="K66" s="32" t="e">
        <f t="shared" si="17"/>
        <v>#DIV/0!</v>
      </c>
      <c r="L66" s="32" t="e">
        <f t="shared" si="20"/>
        <v>#DIV/0!</v>
      </c>
      <c r="N66" s="42"/>
      <c r="O66" s="42"/>
      <c r="P66" s="42"/>
      <c r="Q66" s="42"/>
    </row>
    <row r="67" spans="2:17" s="24" customFormat="1" ht="88.5" customHeight="1">
      <c r="B67" s="30" t="s">
        <v>59</v>
      </c>
      <c r="C67" s="31">
        <v>0</v>
      </c>
      <c r="D67" s="32">
        <v>0</v>
      </c>
      <c r="E67" s="32">
        <v>0</v>
      </c>
      <c r="F67" s="32">
        <v>0</v>
      </c>
      <c r="G67" s="32">
        <f t="shared" si="15"/>
        <v>0</v>
      </c>
      <c r="H67" s="32">
        <f t="shared" si="16"/>
        <v>0</v>
      </c>
      <c r="I67" s="32">
        <f t="shared" si="18"/>
        <v>0</v>
      </c>
      <c r="J67" s="32" t="e">
        <f t="shared" si="19"/>
        <v>#DIV/0!</v>
      </c>
      <c r="K67" s="32" t="e">
        <f t="shared" si="17"/>
        <v>#DIV/0!</v>
      </c>
      <c r="L67" s="32" t="e">
        <f t="shared" si="20"/>
        <v>#DIV/0!</v>
      </c>
      <c r="N67" s="42"/>
      <c r="O67" s="42"/>
      <c r="P67" s="42"/>
      <c r="Q67" s="42"/>
    </row>
    <row r="68" spans="2:17" s="24" customFormat="1" ht="89.25" customHeight="1">
      <c r="B68" s="30" t="s">
        <v>60</v>
      </c>
      <c r="C68" s="31">
        <v>0</v>
      </c>
      <c r="D68" s="32">
        <v>0</v>
      </c>
      <c r="E68" s="32">
        <v>0</v>
      </c>
      <c r="F68" s="32">
        <v>0</v>
      </c>
      <c r="G68" s="32">
        <f t="shared" si="15"/>
        <v>0</v>
      </c>
      <c r="H68" s="32">
        <f t="shared" si="16"/>
        <v>0</v>
      </c>
      <c r="I68" s="32">
        <f t="shared" si="18"/>
        <v>0</v>
      </c>
      <c r="J68" s="32" t="e">
        <f t="shared" si="19"/>
        <v>#DIV/0!</v>
      </c>
      <c r="K68" s="32" t="e">
        <f t="shared" si="17"/>
        <v>#DIV/0!</v>
      </c>
      <c r="L68" s="32" t="e">
        <f t="shared" si="20"/>
        <v>#DIV/0!</v>
      </c>
      <c r="N68" s="42"/>
      <c r="O68" s="42"/>
      <c r="P68" s="42"/>
      <c r="Q68" s="42"/>
    </row>
    <row r="69" spans="2:17" s="24" customFormat="1" ht="127.5" customHeight="1">
      <c r="B69" s="30" t="s">
        <v>49</v>
      </c>
      <c r="C69" s="31">
        <v>0</v>
      </c>
      <c r="D69" s="32">
        <v>0</v>
      </c>
      <c r="E69" s="32">
        <v>0</v>
      </c>
      <c r="F69" s="32">
        <v>8.3</v>
      </c>
      <c r="G69" s="32">
        <f t="shared" si="15"/>
        <v>8.3</v>
      </c>
      <c r="H69" s="32">
        <f t="shared" si="16"/>
        <v>8.3</v>
      </c>
      <c r="I69" s="32">
        <f t="shared" si="18"/>
        <v>8.3</v>
      </c>
      <c r="J69" s="32" t="e">
        <f t="shared" si="19"/>
        <v>#DIV/0!</v>
      </c>
      <c r="K69" s="32" t="e">
        <f t="shared" si="17"/>
        <v>#DIV/0!</v>
      </c>
      <c r="L69" s="32" t="e">
        <f t="shared" si="20"/>
        <v>#DIV/0!</v>
      </c>
      <c r="N69" s="42"/>
      <c r="O69" s="42"/>
      <c r="P69" s="42"/>
      <c r="Q69" s="42"/>
    </row>
    <row r="70" spans="2:17" s="24" customFormat="1" ht="54" customHeight="1">
      <c r="B70" s="30" t="s">
        <v>57</v>
      </c>
      <c r="C70" s="31">
        <v>14</v>
      </c>
      <c r="D70" s="32">
        <v>14</v>
      </c>
      <c r="E70" s="32">
        <v>14</v>
      </c>
      <c r="F70" s="32">
        <v>14</v>
      </c>
      <c r="G70" s="32">
        <f t="shared" si="15"/>
        <v>0</v>
      </c>
      <c r="H70" s="32">
        <f t="shared" si="16"/>
        <v>0</v>
      </c>
      <c r="I70" s="32">
        <f t="shared" si="18"/>
        <v>0</v>
      </c>
      <c r="J70" s="32">
        <f t="shared" si="19"/>
        <v>100</v>
      </c>
      <c r="K70" s="32">
        <f t="shared" si="17"/>
        <v>100</v>
      </c>
      <c r="L70" s="32">
        <f t="shared" si="20"/>
        <v>100</v>
      </c>
      <c r="N70" s="42"/>
      <c r="O70" s="42"/>
      <c r="P70" s="42"/>
      <c r="Q70" s="42"/>
    </row>
    <row r="71" spans="2:17" s="24" customFormat="1" ht="43.5" customHeight="1">
      <c r="B71" s="30" t="s">
        <v>29</v>
      </c>
      <c r="C71" s="31">
        <v>4014</v>
      </c>
      <c r="D71" s="32">
        <v>4014</v>
      </c>
      <c r="E71" s="32">
        <v>4014</v>
      </c>
      <c r="F71" s="32">
        <v>1436.5</v>
      </c>
      <c r="G71" s="32">
        <f t="shared" si="15"/>
        <v>-2577.5</v>
      </c>
      <c r="H71" s="32">
        <f t="shared" si="16"/>
        <v>-2577.5</v>
      </c>
      <c r="I71" s="32">
        <f t="shared" si="18"/>
        <v>-2577.5</v>
      </c>
      <c r="J71" s="32">
        <f t="shared" si="19"/>
        <v>35.78724464374689</v>
      </c>
      <c r="K71" s="32">
        <f t="shared" si="17"/>
        <v>35.78724464374689</v>
      </c>
      <c r="L71" s="32">
        <f t="shared" si="20"/>
        <v>35.78724464374689</v>
      </c>
      <c r="N71" s="42"/>
      <c r="O71" s="42"/>
      <c r="P71" s="42"/>
      <c r="Q71" s="42"/>
    </row>
    <row r="72" spans="2:17" s="24" customFormat="1" ht="49.5" customHeight="1">
      <c r="B72" s="30" t="s">
        <v>47</v>
      </c>
      <c r="C72" s="31">
        <v>187.7</v>
      </c>
      <c r="D72" s="32">
        <v>160.4</v>
      </c>
      <c r="E72" s="32">
        <v>160.4</v>
      </c>
      <c r="F72" s="32">
        <v>151.3</v>
      </c>
      <c r="G72" s="32">
        <f t="shared" si="15"/>
        <v>-36.39999999999998</v>
      </c>
      <c r="H72" s="32">
        <f t="shared" si="16"/>
        <v>-9.099999999999994</v>
      </c>
      <c r="I72" s="32">
        <f t="shared" si="18"/>
        <v>-9.099999999999994</v>
      </c>
      <c r="J72" s="32">
        <f t="shared" si="19"/>
        <v>80.60735215769846</v>
      </c>
      <c r="K72" s="32">
        <f t="shared" si="17"/>
        <v>94.32668329177058</v>
      </c>
      <c r="L72" s="32">
        <f t="shared" si="20"/>
        <v>94.32668329177058</v>
      </c>
      <c r="N72" s="42"/>
      <c r="O72" s="42"/>
      <c r="P72" s="42"/>
      <c r="Q72" s="42"/>
    </row>
    <row r="73" spans="2:17" s="77" customFormat="1" ht="68.25" customHeight="1">
      <c r="B73" s="47" t="s">
        <v>14</v>
      </c>
      <c r="C73" s="76">
        <f>C48+C59</f>
        <v>88997.6</v>
      </c>
      <c r="D73" s="76">
        <f>D48+D59</f>
        <v>52909.22499999999</v>
      </c>
      <c r="E73" s="76">
        <f>E48+E59</f>
        <v>51663.93</v>
      </c>
      <c r="F73" s="76">
        <f>F48+F59</f>
        <v>51092.1</v>
      </c>
      <c r="G73" s="76">
        <f t="shared" si="15"/>
        <v>-37905.50000000001</v>
      </c>
      <c r="H73" s="76">
        <f t="shared" si="16"/>
        <v>-1817.1249999999927</v>
      </c>
      <c r="I73" s="76">
        <f>F73-E73</f>
        <v>-571.8300000000017</v>
      </c>
      <c r="J73" s="76">
        <f>F73/C73*100</f>
        <v>57.408402024324246</v>
      </c>
      <c r="K73" s="76">
        <f t="shared" si="17"/>
        <v>96.56558000991322</v>
      </c>
      <c r="L73" s="76">
        <f>F73/E73*100</f>
        <v>98.89317363197108</v>
      </c>
      <c r="N73" s="78"/>
      <c r="O73" s="78"/>
      <c r="P73" s="78"/>
      <c r="Q73" s="78"/>
    </row>
    <row r="74" spans="2:12" s="80" customFormat="1" ht="174" customHeight="1">
      <c r="B74" s="81" t="s">
        <v>50</v>
      </c>
      <c r="C74" s="81"/>
      <c r="D74" s="81"/>
      <c r="E74" s="81"/>
      <c r="F74" s="81"/>
      <c r="G74" s="81"/>
      <c r="H74" s="81"/>
      <c r="I74" s="81"/>
      <c r="J74" s="81"/>
      <c r="K74" s="81"/>
      <c r="L74" s="81"/>
    </row>
    <row r="75" spans="2:12" s="24" customFormat="1" ht="45.75">
      <c r="B75" s="43"/>
      <c r="C75" s="43"/>
      <c r="D75" s="43"/>
      <c r="E75" s="43"/>
      <c r="F75" s="43"/>
      <c r="G75" s="43"/>
      <c r="H75" s="44"/>
      <c r="I75" s="45"/>
      <c r="J75" s="45"/>
      <c r="K75" s="45"/>
      <c r="L75" s="45"/>
    </row>
    <row r="76" spans="2:12" s="24" customFormat="1" ht="45.75">
      <c r="B76" s="43"/>
      <c r="C76" s="43"/>
      <c r="D76" s="43"/>
      <c r="E76" s="43"/>
      <c r="F76" s="43"/>
      <c r="G76" s="43"/>
      <c r="H76" s="46"/>
      <c r="I76" s="45"/>
      <c r="J76" s="45"/>
      <c r="K76" s="45"/>
      <c r="L76" s="45"/>
    </row>
    <row r="77" spans="8:12" s="24" customFormat="1" ht="45.75">
      <c r="H77" s="45"/>
      <c r="I77" s="45"/>
      <c r="J77" s="45"/>
      <c r="K77" s="45"/>
      <c r="L77" s="45"/>
    </row>
    <row r="78" spans="8:12" s="24" customFormat="1" ht="45.75">
      <c r="H78" s="45"/>
      <c r="I78" s="45"/>
      <c r="J78" s="45"/>
      <c r="K78" s="45"/>
      <c r="L78" s="45"/>
    </row>
    <row r="79" spans="8:12" s="24" customFormat="1" ht="45.75">
      <c r="H79" s="45"/>
      <c r="I79" s="45"/>
      <c r="J79" s="45"/>
      <c r="K79" s="45"/>
      <c r="L79" s="45"/>
    </row>
    <row r="80" s="24" customFormat="1" ht="45.75"/>
    <row r="81" s="24" customFormat="1" ht="45.75"/>
    <row r="82" s="24" customFormat="1" ht="45.75"/>
    <row r="83" s="24" customFormat="1" ht="45.75"/>
    <row r="84" s="24" customFormat="1" ht="45.75"/>
    <row r="85" s="24" customFormat="1" ht="45.75"/>
    <row r="86" s="24" customFormat="1" ht="45.75"/>
    <row r="87" s="24" customFormat="1" ht="45.75"/>
    <row r="88" s="24" customFormat="1" ht="45.75"/>
    <row r="89" s="24" customFormat="1" ht="45.75"/>
    <row r="90" s="24" customFormat="1" ht="45.75"/>
    <row r="91" s="24" customFormat="1" ht="45.75"/>
    <row r="92" s="24" customFormat="1" ht="45.75"/>
    <row r="93" s="24" customFormat="1" ht="45.75"/>
    <row r="94" s="24" customFormat="1" ht="45.75"/>
    <row r="95" s="24" customFormat="1" ht="45.75"/>
    <row r="96" s="24" customFormat="1" ht="45.75"/>
    <row r="97" s="24" customFormat="1" ht="45.75"/>
    <row r="98" s="24" customFormat="1" ht="45.75"/>
    <row r="99" s="24" customFormat="1" ht="45.75"/>
    <row r="100" s="24" customFormat="1" ht="45.75"/>
    <row r="101" s="24" customFormat="1" ht="45.75"/>
    <row r="102" s="24" customFormat="1" ht="45.75"/>
    <row r="103" s="24" customFormat="1" ht="45.75"/>
    <row r="104" s="24" customFormat="1" ht="45.75"/>
    <row r="105" s="24" customFormat="1" ht="45.75"/>
    <row r="106" s="24" customFormat="1" ht="45.75"/>
    <row r="107" s="24" customFormat="1" ht="45.75"/>
    <row r="108" s="24" customFormat="1" ht="45.75"/>
    <row r="109" s="24" customFormat="1" ht="45.75"/>
    <row r="110" s="24" customFormat="1" ht="45.75"/>
    <row r="111" s="24" customFormat="1" ht="45.75"/>
    <row r="112" s="24" customFormat="1" ht="45.75"/>
    <row r="113" s="24" customFormat="1" ht="45.75"/>
    <row r="114" s="24" customFormat="1" ht="45.75"/>
    <row r="115" s="24" customFormat="1" ht="45.75"/>
    <row r="116" s="24" customFormat="1" ht="45.75"/>
    <row r="117" s="24" customFormat="1" ht="45.75"/>
    <row r="118" spans="2:12" s="10" customFormat="1" ht="20.2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</row>
    <row r="119" spans="2:12" s="10" customFormat="1" ht="20.2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</row>
    <row r="120" spans="2:12" s="10" customFormat="1" ht="20.2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</row>
    <row r="121" spans="2:12" s="10" customFormat="1" ht="20.2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</row>
    <row r="122" spans="2:12" s="10" customFormat="1" ht="20.2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</row>
    <row r="123" spans="2:12" s="10" customFormat="1" ht="20.2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</row>
    <row r="124" spans="2:12" s="10" customFormat="1" ht="20.2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</row>
    <row r="125" spans="2:12" s="10" customFormat="1" ht="20.2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</row>
    <row r="126" spans="2:12" s="10" customFormat="1" ht="20.2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</row>
    <row r="127" spans="2:12" s="10" customFormat="1" ht="20.2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</row>
    <row r="128" spans="2:12" s="10" customFormat="1" ht="20.2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</row>
    <row r="129" spans="2:12" s="10" customFormat="1" ht="20.2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</row>
    <row r="130" spans="2:12" s="10" customFormat="1" ht="20.2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</row>
    <row r="131" spans="2:12" s="10" customFormat="1" ht="20.2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</row>
    <row r="132" spans="2:12" s="10" customFormat="1" ht="20.2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</row>
    <row r="133" spans="2:12" s="10" customFormat="1" ht="20.2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</row>
    <row r="134" spans="2:12" s="10" customFormat="1" ht="20.2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</row>
    <row r="135" spans="2:12" s="10" customFormat="1" ht="20.2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</row>
    <row r="136" spans="2:12" s="10" customFormat="1" ht="20.2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</row>
    <row r="137" spans="2:12" s="10" customFormat="1" ht="20.2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</row>
    <row r="138" spans="2:12" s="10" customFormat="1" ht="20.2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</row>
    <row r="139" spans="2:12" s="10" customFormat="1" ht="20.2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</row>
    <row r="140" spans="2:12" s="10" customFormat="1" ht="20.2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</row>
    <row r="141" spans="2:12" s="10" customFormat="1" ht="20.2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</row>
    <row r="142" spans="2:12" s="10" customFormat="1" ht="20.2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</row>
    <row r="143" spans="2:12" s="10" customFormat="1" ht="20.2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</row>
    <row r="144" spans="2:12" s="10" customFormat="1" ht="20.2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</row>
    <row r="145" spans="2:12" s="10" customFormat="1" ht="20.2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</row>
    <row r="146" spans="2:12" s="10" customFormat="1" ht="20.2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</row>
    <row r="147" spans="2:12" s="10" customFormat="1" ht="20.2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</row>
    <row r="148" spans="2:12" s="10" customFormat="1" ht="20.2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</row>
    <row r="149" spans="2:12" s="10" customFormat="1" ht="20.2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</row>
    <row r="150" spans="2:12" s="10" customFormat="1" ht="20.2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</row>
    <row r="151" spans="2:12" s="10" customFormat="1" ht="20.2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</row>
    <row r="152" spans="2:12" s="10" customFormat="1" ht="20.2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</row>
    <row r="153" spans="2:12" s="10" customFormat="1" ht="20.2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</row>
    <row r="154" spans="2:12" s="10" customFormat="1" ht="20.2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</row>
    <row r="155" spans="2:12" s="10" customFormat="1" ht="20.2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</row>
    <row r="156" spans="2:12" s="10" customFormat="1" ht="20.2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</row>
    <row r="157" spans="2:12" s="10" customFormat="1" ht="20.2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</row>
    <row r="158" spans="2:12" s="10" customFormat="1" ht="20.2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</row>
    <row r="159" spans="2:12" s="10" customFormat="1" ht="20.2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</row>
    <row r="160" spans="2:12" s="10" customFormat="1" ht="20.2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</row>
    <row r="161" spans="2:12" s="10" customFormat="1" ht="20.2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</row>
    <row r="162" spans="2:12" s="10" customFormat="1" ht="20.2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</row>
    <row r="163" spans="2:12" s="10" customFormat="1" ht="20.2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</row>
    <row r="164" spans="2:12" s="10" customFormat="1" ht="20.2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</row>
    <row r="165" spans="2:12" s="10" customFormat="1" ht="20.2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</row>
    <row r="166" spans="2:12" s="10" customFormat="1" ht="20.25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</row>
    <row r="167" spans="2:12" s="10" customFormat="1" ht="20.2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</row>
    <row r="168" spans="2:12" s="10" customFormat="1" ht="20.2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</row>
    <row r="169" spans="2:12" s="10" customFormat="1" ht="20.2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</row>
    <row r="170" spans="2:12" s="10" customFormat="1" ht="20.2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</row>
    <row r="171" spans="2:12" s="10" customFormat="1" ht="20.2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</row>
    <row r="172" spans="2:12" s="10" customFormat="1" ht="20.2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</row>
    <row r="173" spans="2:12" s="10" customFormat="1" ht="20.25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</row>
    <row r="174" spans="2:12" s="10" customFormat="1" ht="20.25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</row>
    <row r="175" spans="2:12" s="10" customFormat="1" ht="20.25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</row>
    <row r="176" spans="2:12" s="10" customFormat="1" ht="20.25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</row>
    <row r="177" spans="2:12" s="10" customFormat="1" ht="20.25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</row>
    <row r="178" spans="2:12" s="10" customFormat="1" ht="20.25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</row>
    <row r="179" spans="2:12" s="10" customFormat="1" ht="20.25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</row>
    <row r="180" spans="2:12" s="10" customFormat="1" ht="20.25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</row>
    <row r="181" spans="2:12" s="10" customFormat="1" ht="20.25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</row>
    <row r="182" spans="2:12" s="10" customFormat="1" ht="20.25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</row>
    <row r="183" spans="2:12" s="10" customFormat="1" ht="20.25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</row>
    <row r="184" spans="2:12" s="10" customFormat="1" ht="20.25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</row>
    <row r="185" spans="2:12" s="10" customFormat="1" ht="20.25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</row>
    <row r="186" spans="2:12" s="10" customFormat="1" ht="20.25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</row>
    <row r="187" spans="2:12" s="10" customFormat="1" ht="20.25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</row>
    <row r="188" spans="2:12" s="10" customFormat="1" ht="20.25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</row>
    <row r="189" spans="2:12" s="10" customFormat="1" ht="20.25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</row>
    <row r="190" spans="2:12" s="10" customFormat="1" ht="20.25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</row>
    <row r="191" spans="2:12" s="10" customFormat="1" ht="20.25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</row>
    <row r="192" spans="2:12" s="10" customFormat="1" ht="20.25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</row>
    <row r="193" spans="2:12" s="10" customFormat="1" ht="20.25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</row>
    <row r="194" spans="2:12" s="10" customFormat="1" ht="20.25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</row>
    <row r="195" spans="2:12" s="10" customFormat="1" ht="20.25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</row>
    <row r="196" spans="2:12" s="10" customFormat="1" ht="20.25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</row>
    <row r="197" spans="2:12" s="10" customFormat="1" ht="20.25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</row>
    <row r="198" spans="2:12" s="10" customFormat="1" ht="20.25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</row>
    <row r="199" spans="2:12" s="10" customFormat="1" ht="20.25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</row>
    <row r="200" spans="2:12" s="10" customFormat="1" ht="20.25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</row>
    <row r="201" spans="2:12" s="10" customFormat="1" ht="20.25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</row>
    <row r="202" spans="2:12" s="10" customFormat="1" ht="20.25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</row>
    <row r="203" spans="2:12" s="10" customFormat="1" ht="20.25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</row>
    <row r="204" spans="2:12" s="10" customFormat="1" ht="20.25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</row>
    <row r="205" spans="2:12" s="10" customFormat="1" ht="20.25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</row>
    <row r="206" spans="2:12" s="10" customFormat="1" ht="20.25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</row>
    <row r="207" spans="2:12" s="10" customFormat="1" ht="20.25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</row>
    <row r="208" spans="2:12" s="10" customFormat="1" ht="20.25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</row>
    <row r="209" spans="2:12" s="10" customFormat="1" ht="20.25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</row>
    <row r="210" spans="2:12" s="10" customFormat="1" ht="20.25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</row>
    <row r="211" spans="2:12" s="10" customFormat="1" ht="20.25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</row>
    <row r="212" spans="2:12" s="10" customFormat="1" ht="20.25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</row>
    <row r="213" spans="2:12" s="10" customFormat="1" ht="20.25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</row>
    <row r="214" spans="2:12" s="10" customFormat="1" ht="20.25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</row>
    <row r="215" spans="2:12" s="10" customFormat="1" ht="20.25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</row>
    <row r="216" spans="2:12" s="10" customFormat="1" ht="20.25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</row>
    <row r="217" spans="2:12" s="10" customFormat="1" ht="20.25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</row>
    <row r="218" spans="2:12" s="10" customFormat="1" ht="20.25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</row>
    <row r="219" spans="2:12" s="10" customFormat="1" ht="20.25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</row>
    <row r="220" spans="2:12" s="10" customFormat="1" ht="20.25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</row>
    <row r="221" spans="2:12" s="10" customFormat="1" ht="20.25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</row>
    <row r="222" spans="2:12" s="10" customFormat="1" ht="20.25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</row>
    <row r="223" spans="2:12" s="10" customFormat="1" ht="20.25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</row>
    <row r="224" spans="2:12" s="10" customFormat="1" ht="20.25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</row>
    <row r="225" spans="2:12" s="10" customFormat="1" ht="20.25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</row>
    <row r="226" spans="2:12" s="10" customFormat="1" ht="20.25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</row>
    <row r="227" spans="2:12" s="10" customFormat="1" ht="20.25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</row>
    <row r="228" spans="2:12" s="10" customFormat="1" ht="20.25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</row>
    <row r="229" spans="2:12" s="10" customFormat="1" ht="20.25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</row>
    <row r="230" spans="2:12" s="10" customFormat="1" ht="20.25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</row>
    <row r="231" spans="2:12" s="10" customFormat="1" ht="20.25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</row>
    <row r="232" spans="2:12" s="10" customFormat="1" ht="20.25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</row>
    <row r="233" spans="2:12" s="10" customFormat="1" ht="20.25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</row>
    <row r="234" spans="2:12" s="10" customFormat="1" ht="20.25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</row>
    <row r="235" spans="2:12" s="10" customFormat="1" ht="20.25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</row>
    <row r="236" spans="2:12" s="10" customFormat="1" ht="20.25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</row>
    <row r="237" spans="2:12" s="10" customFormat="1" ht="20.25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</row>
    <row r="238" spans="2:12" s="10" customFormat="1" ht="20.25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</row>
    <row r="239" spans="2:12" s="10" customFormat="1" ht="20.25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</row>
    <row r="240" spans="2:12" s="10" customFormat="1" ht="20.25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</row>
    <row r="241" spans="2:12" s="10" customFormat="1" ht="20.25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</row>
    <row r="242" spans="2:12" s="10" customFormat="1" ht="20.25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</row>
    <row r="243" spans="2:12" s="10" customFormat="1" ht="20.25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</row>
    <row r="244" spans="2:12" s="10" customFormat="1" ht="20.25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</row>
    <row r="245" spans="2:12" s="10" customFormat="1" ht="20.25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</row>
    <row r="246" spans="2:12" s="10" customFormat="1" ht="20.25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</row>
    <row r="247" spans="2:12" s="10" customFormat="1" ht="20.25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</row>
    <row r="248" spans="2:12" s="10" customFormat="1" ht="20.25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</row>
    <row r="249" spans="2:12" s="10" customFormat="1" ht="20.25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</row>
    <row r="250" spans="2:12" s="10" customFormat="1" ht="20.25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</row>
    <row r="251" spans="2:12" s="10" customFormat="1" ht="20.25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</row>
    <row r="252" spans="2:12" s="10" customFormat="1" ht="20.25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</row>
    <row r="253" spans="2:12" s="10" customFormat="1" ht="20.25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</row>
    <row r="254" spans="2:12" s="10" customFormat="1" ht="20.25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</row>
    <row r="255" spans="2:12" s="10" customFormat="1" ht="20.25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</row>
    <row r="256" spans="2:12" s="10" customFormat="1" ht="20.25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</row>
    <row r="257" spans="2:12" s="10" customFormat="1" ht="20.25"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</row>
    <row r="258" spans="2:12" s="10" customFormat="1" ht="20.25"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</row>
    <row r="259" spans="2:12" s="10" customFormat="1" ht="20.25"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</row>
    <row r="260" spans="2:12" s="10" customFormat="1" ht="20.25"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</row>
    <row r="261" spans="2:12" s="10" customFormat="1" ht="20.25"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</row>
    <row r="262" spans="2:12" s="10" customFormat="1" ht="20.25"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</row>
    <row r="263" spans="2:12" s="10" customFormat="1" ht="20.25"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</row>
    <row r="264" spans="2:12" s="10" customFormat="1" ht="20.25"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</row>
    <row r="265" spans="2:12" s="10" customFormat="1" ht="20.25"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</row>
    <row r="266" spans="2:12" s="10" customFormat="1" ht="20.25"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</row>
    <row r="267" spans="2:12" s="10" customFormat="1" ht="20.25"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</row>
    <row r="268" spans="2:12" s="10" customFormat="1" ht="20.25"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</row>
    <row r="269" spans="2:12" s="10" customFormat="1" ht="20.25"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</row>
    <row r="270" spans="2:12" s="10" customFormat="1" ht="20.25"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</row>
    <row r="271" spans="2:12" s="10" customFormat="1" ht="20.25"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</row>
    <row r="272" spans="2:12" s="10" customFormat="1" ht="20.25"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</row>
    <row r="273" spans="2:12" s="10" customFormat="1" ht="20.25"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</row>
    <row r="274" spans="2:12" s="10" customFormat="1" ht="20.25"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</row>
    <row r="275" spans="2:12" s="10" customFormat="1" ht="20.25"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</row>
    <row r="276" spans="2:12" s="10" customFormat="1" ht="20.25"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</row>
    <row r="277" spans="2:12" s="10" customFormat="1" ht="20.25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</row>
    <row r="278" spans="2:12" s="10" customFormat="1" ht="20.25"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</row>
    <row r="279" spans="2:12" s="10" customFormat="1" ht="20.25"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</row>
    <row r="280" spans="2:12" s="10" customFormat="1" ht="20.25"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</row>
    <row r="281" spans="2:12" s="10" customFormat="1" ht="20.25"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</row>
    <row r="282" spans="2:12" s="10" customFormat="1" ht="20.25"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</row>
    <row r="283" spans="2:12" s="10" customFormat="1" ht="20.25"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</row>
    <row r="284" spans="2:12" s="10" customFormat="1" ht="20.25"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</row>
    <row r="285" spans="2:12" s="10" customFormat="1" ht="20.25"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</row>
    <row r="286" spans="2:12" s="10" customFormat="1" ht="20.25"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</row>
    <row r="287" spans="2:12" s="10" customFormat="1" ht="20.25"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</row>
    <row r="288" spans="2:12" s="10" customFormat="1" ht="20.25"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</row>
    <row r="289" spans="2:12" s="10" customFormat="1" ht="20.25"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</row>
    <row r="290" spans="2:12" s="10" customFormat="1" ht="20.25"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</row>
    <row r="291" spans="2:12" s="10" customFormat="1" ht="20.25"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</row>
    <row r="292" spans="2:12" s="10" customFormat="1" ht="20.25"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</row>
    <row r="293" spans="2:12" s="10" customFormat="1" ht="20.25"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</row>
    <row r="294" spans="2:12" s="10" customFormat="1" ht="20.25"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</row>
    <row r="295" spans="2:12" s="10" customFormat="1" ht="20.25"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</row>
    <row r="296" spans="2:12" s="10" customFormat="1" ht="20.25"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</row>
    <row r="297" spans="2:12" s="10" customFormat="1" ht="20.25"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</row>
    <row r="298" spans="2:12" s="10" customFormat="1" ht="20.25"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</row>
    <row r="299" spans="2:12" s="10" customFormat="1" ht="20.25"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</row>
    <row r="300" spans="2:12" s="10" customFormat="1" ht="20.25"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</row>
    <row r="301" spans="2:12" s="10" customFormat="1" ht="20.25"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</row>
    <row r="302" spans="2:12" s="10" customFormat="1" ht="20.25"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</row>
    <row r="303" spans="2:12" s="10" customFormat="1" ht="20.25"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</row>
    <row r="304" spans="2:12" s="10" customFormat="1" ht="20.25"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</row>
    <row r="305" spans="2:12" s="10" customFormat="1" ht="20.25"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</row>
    <row r="306" spans="2:12" s="10" customFormat="1" ht="20.25"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</row>
    <row r="307" spans="2:12" s="10" customFormat="1" ht="20.25"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</row>
    <row r="308" spans="2:12" s="10" customFormat="1" ht="20.25"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</row>
    <row r="309" spans="2:12" s="10" customFormat="1" ht="20.25"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</row>
    <row r="310" spans="2:12" s="10" customFormat="1" ht="20.25"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</row>
    <row r="311" spans="2:12" s="10" customFormat="1" ht="20.25"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</row>
    <row r="312" spans="2:12" s="10" customFormat="1" ht="20.25"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</row>
    <row r="313" spans="2:12" s="10" customFormat="1" ht="20.25"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</row>
    <row r="314" spans="2:12" s="10" customFormat="1" ht="20.25"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</row>
    <row r="315" spans="2:12" s="10" customFormat="1" ht="20.25"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</row>
    <row r="316" spans="2:12" s="10" customFormat="1" ht="20.25"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</row>
    <row r="317" spans="2:12" s="10" customFormat="1" ht="20.25"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</row>
    <row r="318" spans="2:12" s="10" customFormat="1" ht="20.25"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</row>
    <row r="319" spans="2:12" s="10" customFormat="1" ht="20.25"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</row>
    <row r="320" spans="2:12" s="10" customFormat="1" ht="20.25"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</row>
    <row r="321" spans="2:12" s="10" customFormat="1" ht="20.25"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</row>
    <row r="322" spans="2:12" s="10" customFormat="1" ht="20.25"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</row>
    <row r="323" spans="2:12" s="10" customFormat="1" ht="20.25"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</row>
    <row r="324" spans="2:12" s="10" customFormat="1" ht="20.25"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</row>
    <row r="325" spans="2:12" s="10" customFormat="1" ht="20.25"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</row>
    <row r="326" spans="2:12" s="10" customFormat="1" ht="20.25"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</row>
    <row r="327" spans="2:12" s="10" customFormat="1" ht="20.25"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</row>
    <row r="328" spans="2:12" s="10" customFormat="1" ht="20.25"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</row>
    <row r="329" spans="2:12" s="10" customFormat="1" ht="20.25"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</row>
    <row r="330" spans="2:12" s="10" customFormat="1" ht="20.25"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</row>
    <row r="331" spans="2:12" s="10" customFormat="1" ht="20.25"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</row>
    <row r="332" spans="2:12" s="10" customFormat="1" ht="20.25"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</row>
    <row r="333" spans="2:12" s="10" customFormat="1" ht="20.25"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</row>
    <row r="334" spans="2:12" s="10" customFormat="1" ht="20.25"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</row>
    <row r="335" spans="2:12" s="10" customFormat="1" ht="20.25"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</row>
    <row r="336" spans="2:12" s="10" customFormat="1" ht="20.25"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</row>
    <row r="337" spans="2:12" s="10" customFormat="1" ht="20.25"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</row>
    <row r="338" spans="2:12" s="10" customFormat="1" ht="20.25"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</row>
    <row r="339" spans="2:12" s="10" customFormat="1" ht="20.25"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</row>
    <row r="340" spans="2:12" s="10" customFormat="1" ht="20.25"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</row>
    <row r="341" spans="2:12" s="10" customFormat="1" ht="20.25"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</row>
    <row r="342" spans="2:12" s="10" customFormat="1" ht="20.25"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</row>
    <row r="343" spans="2:12" s="10" customFormat="1" ht="20.25"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</row>
    <row r="344" spans="2:12" s="10" customFormat="1" ht="20.25"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</row>
    <row r="345" spans="2:12" s="10" customFormat="1" ht="20.25"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</row>
    <row r="346" spans="2:12" s="10" customFormat="1" ht="20.25"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</row>
    <row r="347" spans="2:12" s="10" customFormat="1" ht="20.25"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</row>
    <row r="348" spans="2:12" s="10" customFormat="1" ht="20.25"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</row>
    <row r="349" spans="2:12" s="10" customFormat="1" ht="20.25"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</row>
    <row r="350" spans="2:12" s="10" customFormat="1" ht="20.25"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</row>
  </sheetData>
  <mergeCells count="1">
    <mergeCell ref="B74:L74"/>
  </mergeCells>
  <printOptions horizontalCentered="1"/>
  <pageMargins left="0" right="0" top="0.2755905511811024" bottom="0.21" header="0.32" footer="0.21"/>
  <pageSetup fitToHeight="2" fitToWidth="2" horizontalDpi="300" verticalDpi="300" orientation="landscape" paperSize="9" scale="23" r:id="rId1"/>
  <headerFooter alignWithMargins="0">
    <oddHeader>&amp;R&amp;P</oddHeader>
  </headerFooter>
  <rowBreaks count="1" manualBreakCount="1">
    <brk id="39" min="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провідний спеціаліст</Manager>
  <Company>ГУДКУ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Місячний звіт місцевих бюджетів</dc:title>
  <dc:subject/>
  <dc:creator>Шита Лілія Григорівна</dc:creator>
  <cp:keywords/>
  <dc:description/>
  <cp:lastModifiedBy>DOHODU</cp:lastModifiedBy>
  <cp:lastPrinted>2011-08-05T11:38:46Z</cp:lastPrinted>
  <dcterms:created xsi:type="dcterms:W3CDTF">1998-01-10T08:04:34Z</dcterms:created>
  <dcterms:modified xsi:type="dcterms:W3CDTF">2011-08-05T11:57:16Z</dcterms:modified>
  <cp:category/>
  <cp:version/>
  <cp:contentType/>
  <cp:contentStatus/>
</cp:coreProperties>
</file>